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D9FF52EB-3B91-48B4-9EDB-569FAB7A16E4}" xr6:coauthVersionLast="36"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1" l="1"/>
  <c r="E64" i="1"/>
  <c r="D64" i="1"/>
  <c r="C65" i="1"/>
  <c r="C64" i="1"/>
  <c r="B65" i="1"/>
  <c r="B64" i="1"/>
  <c r="E43" i="1"/>
  <c r="D43" i="1"/>
  <c r="C43" i="1"/>
  <c r="B43" i="1"/>
  <c r="E42" i="1"/>
  <c r="C42" i="1"/>
  <c r="B42" i="1"/>
  <c r="B9" i="1" l="1"/>
  <c r="B20" i="1" l="1"/>
  <c r="B14" i="1"/>
  <c r="B11" i="1"/>
  <c r="B79" i="1"/>
  <c r="B13" i="1" l="1"/>
  <c r="B10" i="1" s="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<sst xmlns="http://schemas.openxmlformats.org/spreadsheetml/2006/main" count="82" uniqueCount="71">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</sst>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0.0"/>
    <numFmt numFmtId="168" formatCode="_-* #,##0.0000000000_-;\-* #,##0.0000000000_-;_-* &quot;-&quot;??_-;_-@_-"/>
    <numFmt numFmtId="169" formatCode="0.00000"/>
    <numFmt numFmtId="170" formatCode="_(* #,##0.0000_);_(* \(#,##0.0000\);_(* &quot;-&quot;??_);_(@_)"/>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164" fontId="6" fillId="0" borderId="0" xfId="0" applyNumberFormat="1" applyFont="1" applyBorder="1"/>
    <xf numFmtId="43"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8" fontId="6" fillId="0" borderId="0" xfId="0" applyNumberFormat="1" applyFont="1" applyBorder="1"/>
    <xf numFmtId="169" fontId="6" fillId="0" borderId="0" xfId="0" applyNumberFormat="1" applyFont="1" applyBorder="1"/>
    <xf numFmtId="43" fontId="0" fillId="0" borderId="0" xfId="0" applyNumberFormat="1"/>
    <xf numFmtId="170" fontId="6" fillId="0" borderId="0" xfId="1" applyNumberFormat="1" applyFont="1" applyBorder="1"/>
    <xf numFmtId="164" fontId="0" fillId="0" borderId="0" xfId="1" applyFont="1"/>
    <xf numFmtId="167" fontId="6" fillId="0" borderId="6" xfId="0" applyNumberFormat="1" applyFont="1" applyBorder="1"/>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zoomScaleNormal="100" workbookViewId="0">
      <selection activeCell="D95" sqref="D95"/>
    </sheetView>
  </sheetViews>
  <sheetFormatPr defaultRowHeight="15" x14ac:dyDescent="0.25"/>
  <cols>
    <col min="1" max="1" width="99" customWidth="1"/>
    <col min="2" max="2" width="16.140625"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53"/>
      <c r="E8" s="16"/>
    </row>
    <row r="9" spans="1:5" ht="15.75" x14ac:dyDescent="0.25">
      <c r="A9" s="28" t="s">
        <v>1</v>
      </c>
      <c r="B9" s="38">
        <f>B10+B19+B20</f>
        <v>31666.32233984</v>
      </c>
      <c r="C9" s="54"/>
      <c r="D9" s="67"/>
      <c r="E9" s="69"/>
    </row>
    <row r="10" spans="1:5" x14ac:dyDescent="0.25">
      <c r="A10" s="29" t="s">
        <v>2</v>
      </c>
      <c r="B10" s="60">
        <f>B11+B13</f>
        <v>31636.305962999999</v>
      </c>
      <c r="C10" s="54"/>
      <c r="D10" s="53"/>
      <c r="E10" s="53"/>
    </row>
    <row r="11" spans="1:5" ht="15.75" x14ac:dyDescent="0.25">
      <c r="A11" s="30" t="s">
        <v>3</v>
      </c>
      <c r="B11" s="38">
        <f>17797532903.01/1000000</f>
        <v>17797.532903009997</v>
      </c>
      <c r="C11" s="54"/>
      <c r="D11" s="53"/>
      <c r="E11" s="53"/>
    </row>
    <row r="12" spans="1:5" x14ac:dyDescent="0.25">
      <c r="A12" s="31" t="s">
        <v>58</v>
      </c>
      <c r="B12" s="52"/>
      <c r="C12" s="16"/>
      <c r="D12" s="65"/>
      <c r="E12" s="53"/>
    </row>
    <row r="13" spans="1:5" ht="15.75" x14ac:dyDescent="0.25">
      <c r="A13" s="30" t="s">
        <v>4</v>
      </c>
      <c r="B13" s="38">
        <f>B14+B17</f>
        <v>13838.773059990002</v>
      </c>
      <c r="C13" s="54"/>
      <c r="D13" s="53"/>
      <c r="E13" s="53"/>
    </row>
    <row r="14" spans="1:5" x14ac:dyDescent="0.25">
      <c r="A14" s="31" t="s">
        <v>5</v>
      </c>
      <c r="B14" s="38">
        <f>4370389180.27/1000000</f>
        <v>4370.3891802700009</v>
      </c>
      <c r="C14" s="54"/>
      <c r="D14" s="53"/>
      <c r="E14" s="53"/>
    </row>
    <row r="15" spans="1:5" x14ac:dyDescent="0.25">
      <c r="A15" s="31" t="s">
        <v>6</v>
      </c>
      <c r="B15" s="38"/>
      <c r="C15" s="16"/>
      <c r="D15" s="16"/>
      <c r="E15" s="53"/>
    </row>
    <row r="16" spans="1:5" x14ac:dyDescent="0.25">
      <c r="A16" s="32" t="s">
        <v>7</v>
      </c>
      <c r="B16" s="38"/>
      <c r="C16" s="53"/>
      <c r="D16" s="54"/>
      <c r="E16" s="53"/>
    </row>
    <row r="17" spans="1:5" x14ac:dyDescent="0.25">
      <c r="A17" s="31" t="s">
        <v>8</v>
      </c>
      <c r="B17" s="38">
        <v>9468.3838797200006</v>
      </c>
      <c r="C17" s="54"/>
      <c r="D17" s="53"/>
      <c r="E17" s="53"/>
    </row>
    <row r="18" spans="1:5" x14ac:dyDescent="0.25">
      <c r="A18" s="32" t="s">
        <v>57</v>
      </c>
      <c r="B18" s="38"/>
      <c r="C18" s="16"/>
      <c r="D18" s="54"/>
      <c r="E18" s="53"/>
    </row>
    <row r="19" spans="1:5" x14ac:dyDescent="0.25">
      <c r="A19" s="33" t="s">
        <v>9</v>
      </c>
      <c r="B19" s="38">
        <v>1.56</v>
      </c>
      <c r="C19" s="54"/>
      <c r="D19" s="53"/>
      <c r="E19" s="53"/>
    </row>
    <row r="20" spans="1:5" x14ac:dyDescent="0.25">
      <c r="A20" s="33" t="s">
        <v>10</v>
      </c>
      <c r="B20" s="38">
        <f>28456376.84/1000000</f>
        <v>28.456376840000001</v>
      </c>
      <c r="C20" s="54"/>
      <c r="D20" s="53"/>
      <c r="E20" s="53"/>
    </row>
    <row r="21" spans="1:5" x14ac:dyDescent="0.25">
      <c r="A21" s="33" t="s">
        <v>15</v>
      </c>
      <c r="B21" s="37"/>
      <c r="C21" s="16"/>
      <c r="D21" s="53"/>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83"/>
      <c r="B32" s="88" t="s">
        <v>20</v>
      </c>
      <c r="C32" s="89"/>
      <c r="D32" s="89"/>
      <c r="E32" s="90"/>
    </row>
    <row r="33" spans="1:5" ht="15" customHeight="1" x14ac:dyDescent="0.25">
      <c r="A33" s="84"/>
      <c r="B33" s="86" t="s">
        <v>21</v>
      </c>
      <c r="C33" s="86" t="s">
        <v>59</v>
      </c>
      <c r="D33" s="76" t="s">
        <v>22</v>
      </c>
      <c r="E33" s="76" t="s">
        <v>19</v>
      </c>
    </row>
    <row r="34" spans="1:5" ht="30.75" customHeight="1" thickBot="1" x14ac:dyDescent="0.3">
      <c r="A34" s="85"/>
      <c r="B34" s="87"/>
      <c r="C34" s="87"/>
      <c r="D34" s="77"/>
      <c r="E34" s="77"/>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f>-8448811784.5025/1000000</f>
        <v>-8448.811784502499</v>
      </c>
      <c r="C42" s="61">
        <f>-13495937.84/1000000</f>
        <v>-13.49593784</v>
      </c>
      <c r="D42" s="61">
        <v>0</v>
      </c>
      <c r="E42" s="62">
        <f>-8435315846.6625/1000000</f>
        <v>-8435.3158466625009</v>
      </c>
    </row>
    <row r="43" spans="1:5" x14ac:dyDescent="0.25">
      <c r="A43" s="6" t="s">
        <v>26</v>
      </c>
      <c r="B43" s="61">
        <f>-1634048620.92/1000000</f>
        <v>-1634.0486209200001</v>
      </c>
      <c r="C43" s="61">
        <f>-149704308.92/1000000</f>
        <v>-149.70430891999999</v>
      </c>
      <c r="D43" s="61">
        <f>-411683481/1000000</f>
        <v>-411.68348099999997</v>
      </c>
      <c r="E43" s="62">
        <f>-1072660831/1000000</f>
        <v>-1072.6608309999999</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71"/>
      <c r="B57" s="80" t="s">
        <v>20</v>
      </c>
      <c r="C57" s="81"/>
      <c r="D57" s="81"/>
      <c r="E57" s="82"/>
    </row>
    <row r="58" spans="1:5" ht="15" customHeight="1" x14ac:dyDescent="0.25">
      <c r="A58" s="72"/>
      <c r="B58" s="74" t="s">
        <v>60</v>
      </c>
      <c r="C58" s="55" t="s">
        <v>18</v>
      </c>
      <c r="D58" s="76" t="s">
        <v>22</v>
      </c>
      <c r="E58" s="78" t="s">
        <v>19</v>
      </c>
    </row>
    <row r="59" spans="1:5" ht="25.5" customHeight="1" thickBot="1" x14ac:dyDescent="0.3">
      <c r="A59" s="73"/>
      <c r="B59" s="75"/>
      <c r="C59" s="56"/>
      <c r="D59" s="77"/>
      <c r="E59" s="79"/>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f>-788003736.61384/1000000</f>
        <v>-788.00373661384003</v>
      </c>
      <c r="C64" s="61">
        <f>-139672715.20524/1000000</f>
        <v>-139.67271520524002</v>
      </c>
      <c r="D64" s="61">
        <f>-116976112.5078/1000000</f>
        <v>-116.9761125078</v>
      </c>
      <c r="E64" s="62">
        <f>-531354908.9008/1000000</f>
        <v>-531.35490890079996</v>
      </c>
    </row>
    <row r="65" spans="1:5" x14ac:dyDescent="0.25">
      <c r="A65" s="12" t="s">
        <v>38</v>
      </c>
      <c r="B65" s="63">
        <f>-554975598.15354/1000000</f>
        <v>-554.97559815353998</v>
      </c>
      <c r="C65" s="61">
        <f>-182326606.97104/1000000</f>
        <v>-182.32660697104001</v>
      </c>
      <c r="D65" s="61">
        <v>0</v>
      </c>
      <c r="E65" s="62">
        <f>-372648991.1825/1000000</f>
        <v>-372.64899118250003</v>
      </c>
    </row>
    <row r="66" spans="1:5" ht="15.75" x14ac:dyDescent="0.25">
      <c r="A66" s="39"/>
      <c r="B66" s="19"/>
      <c r="C66" s="19"/>
      <c r="D66" s="19"/>
      <c r="E66" s="17"/>
    </row>
    <row r="67" spans="1:5" x14ac:dyDescent="0.25">
      <c r="A67" s="10" t="s">
        <v>46</v>
      </c>
      <c r="B67" s="19"/>
      <c r="C67" s="19"/>
      <c r="D67" s="19"/>
      <c r="E67" s="70"/>
    </row>
    <row r="68" spans="1:5" x14ac:dyDescent="0.25">
      <c r="A68" s="3" t="s">
        <v>47</v>
      </c>
      <c r="B68" s="16"/>
      <c r="C68" s="6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68"/>
      <c r="E78" s="16"/>
    </row>
    <row r="79" spans="1:5" x14ac:dyDescent="0.25">
      <c r="A79" s="48" t="s">
        <v>49</v>
      </c>
      <c r="B79" s="43">
        <f>B80+B86</f>
        <v>31666.32233984</v>
      </c>
      <c r="C79" s="16"/>
      <c r="D79" s="53"/>
      <c r="E79" s="54"/>
    </row>
    <row r="80" spans="1:5" x14ac:dyDescent="0.25">
      <c r="A80" s="13" t="s">
        <v>50</v>
      </c>
      <c r="B80" s="43">
        <v>14883.1714997248</v>
      </c>
      <c r="C80" s="54"/>
      <c r="D80" s="53"/>
      <c r="E80" s="54"/>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16783.150840115202</v>
      </c>
      <c r="D86" s="53"/>
      <c r="E86" s="54"/>
    </row>
    <row r="88" spans="1:5" ht="53.25" customHeight="1" x14ac:dyDescent="0.25">
      <c r="A88" s="23"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2021-01-22T10:45:49Z</dcterms:modified>
</cp:coreProperties>
</file>