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30" windowHeight="11190" firstSheet="2" activeTab="6"/>
  </bookViews>
  <sheets>
    <sheet name="table ii.1(a)" sheetId="1" r:id="rId1"/>
    <sheet name="table ii.1 (b)" sheetId="2" r:id="rId2"/>
    <sheet name="table ii.2(a)" sheetId="3" r:id="rId3"/>
    <sheet name="table ii.2(b)" sheetId="4" r:id="rId4"/>
    <sheet name="table ii. 3" sheetId="5" r:id="rId5"/>
    <sheet name="table ii. 4" sheetId="6" r:id="rId6"/>
    <sheet name="table ii.5" sheetId="7" r:id="rId7"/>
  </sheets>
  <externalReferences>
    <externalReference r:id="rId10"/>
    <externalReference r:id="rId11"/>
  </externalReferences>
  <definedNames>
    <definedName name="_xlnm.Print_Area" localSheetId="4">'table ii. 3'!$B$1:$B$45</definedName>
    <definedName name="_xlnm.Print_Area" localSheetId="1">'table ii.1 (b)'!$B$1:$B$30</definedName>
    <definedName name="_xlnm.Print_Area" localSheetId="6">'table ii.5'!$B$1:$B$31</definedName>
  </definedNames>
  <calcPr fullCalcOnLoad="1"/>
</workbook>
</file>

<file path=xl/sharedStrings.xml><?xml version="1.0" encoding="utf-8"?>
<sst xmlns="http://schemas.openxmlformats.org/spreadsheetml/2006/main" count="461" uniqueCount="332">
  <si>
    <t xml:space="preserve">         In foreign currency</t>
  </si>
  <si>
    <t>Deposits excluded from broad money</t>
  </si>
  <si>
    <t xml:space="preserve">TABLE II.3  DEPOSITORY CORPORATIONS SURVEY  </t>
  </si>
  <si>
    <t>Liabilities to central bank</t>
  </si>
  <si>
    <t>Deposits included in broad money</t>
  </si>
  <si>
    <t>Securities other than shares, included in broad money</t>
  </si>
  <si>
    <t>Securities other than shares, excluded from broad money</t>
  </si>
  <si>
    <t>Domestic claims</t>
  </si>
  <si>
    <t xml:space="preserve">      Net claims on central government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</si>
  <si>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</si>
  <si>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</si>
  <si>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</si>
  <si>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Transferable deposits</t>
  </si>
  <si>
    <t xml:space="preserve">                  Less: Central bank float</t>
  </si>
  <si>
    <t xml:space="preserve">      Other deposits</t>
  </si>
  <si>
    <t>Assets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</si>
  <si>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</si>
  <si>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</si>
  <si>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</si>
  <si>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Central government</t>
  </si>
  <si>
    <t xml:space="preserve">      State and local government</t>
  </si>
  <si>
    <t>TABLE II.1(a)  Central Bank Survey</t>
  </si>
  <si>
    <t xml:space="preserve">(end of period in N$ Million) </t>
  </si>
  <si>
    <t xml:space="preserve">     TABLE II.1(b)  Central Bank Survey</t>
  </si>
  <si>
    <t xml:space="preserve">    (end of period in N$ million)</t>
  </si>
  <si>
    <t>TABLE II.2(a)   Other Depository Corporations Survey</t>
  </si>
  <si>
    <t>(end of period in N$ Million)</t>
  </si>
  <si>
    <t>TABLE  II.2(b)   Other Depository Corporations Survey</t>
  </si>
  <si>
    <t>Liabilities</t>
  </si>
  <si>
    <t>(end of period N$ Million)</t>
  </si>
  <si>
    <t>(end period in N$ Million)</t>
  </si>
  <si>
    <t>Total Deposits</t>
  </si>
  <si>
    <t xml:space="preserve">         In national currency</t>
  </si>
  <si>
    <t xml:space="preserve">           Other financial corporations</t>
  </si>
  <si>
    <t xml:space="preserve">           State and local government</t>
  </si>
  <si>
    <t xml:space="preserve">           Public nonfinancial corporations</t>
  </si>
  <si>
    <t xml:space="preserve">           Other nonfinancial corporations</t>
  </si>
  <si>
    <t xml:space="preserve">           Other resident sectors</t>
  </si>
  <si>
    <t xml:space="preserve">Net foreign assets </t>
  </si>
  <si>
    <t xml:space="preserve">      Claims on nonresidents </t>
  </si>
  <si>
    <t xml:space="preserve">            Monetary gold and SDR holdings</t>
  </si>
  <si>
    <t xml:space="preserve">            Foreign currency</t>
  </si>
  <si>
    <t xml:space="preserve">            Deposits</t>
  </si>
  <si>
    <t xml:space="preserve">            Securities other than shares</t>
  </si>
  <si>
    <t xml:space="preserve">           Loans </t>
  </si>
  <si>
    <t xml:space="preserve">           Financial derivatives</t>
  </si>
  <si>
    <t xml:space="preserve">           Other </t>
  </si>
  <si>
    <t xml:space="preserve">       less: Liabilities to nonresidents</t>
  </si>
  <si>
    <t>Claims on other depository corporations</t>
  </si>
  <si>
    <t>Net claims on central government</t>
  </si>
  <si>
    <t xml:space="preserve">            Claims on central government</t>
  </si>
  <si>
    <t xml:space="preserve">                  Securities</t>
  </si>
  <si>
    <t xml:space="preserve">                  Other claims</t>
  </si>
  <si>
    <t xml:space="preserve">                  Deposits </t>
  </si>
  <si>
    <t xml:space="preserve">                  Other liabilities</t>
  </si>
  <si>
    <t>Claims on other sectors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</si>
  <si>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</si>
  <si>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</si>
  <si>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</si>
  <si>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</si>
  <si>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</si>
  <si>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      less: Liabilities to central government </t>
  </si>
  <si>
    <t xml:space="preserve">Monetary base </t>
  </si>
  <si>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</si>
  <si>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</si>
  <si>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</si>
  <si>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</si>
  <si>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</si>
  <si>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 xml:space="preserve">            Transferable deposits</t>
  </si>
  <si>
    <t xml:space="preserve">            Other deposits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</si>
  <si>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</si>
  <si>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</si>
  <si>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</si>
  <si>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Loans</t>
  </si>
  <si>
    <t>Financial derivatives</t>
  </si>
  <si>
    <t>Shares and other equity</t>
  </si>
  <si>
    <t xml:space="preserve">      Funds contributed by owners</t>
  </si>
  <si>
    <t xml:space="preserve">      Retained earnings</t>
  </si>
  <si>
    <t xml:space="preserve">      General and special reserves</t>
  </si>
  <si>
    <t xml:space="preserve">      Valuation adjustment</t>
  </si>
  <si>
    <t>Other items (net)</t>
  </si>
  <si>
    <t xml:space="preserve">          Other </t>
  </si>
  <si>
    <t>Claims on central bank</t>
  </si>
  <si>
    <t xml:space="preserve">            Currency</t>
  </si>
  <si>
    <t xml:space="preserve">            Other claims</t>
  </si>
  <si>
    <t xml:space="preserve">                  Securities other than Shares</t>
  </si>
  <si>
    <t xml:space="preserve">      Current year result</t>
  </si>
  <si>
    <t xml:space="preserve">      Current Year Result</t>
  </si>
  <si>
    <t>Table II.5  Deposits of Other Depository Corporations</t>
  </si>
  <si>
    <t xml:space="preserve">             Loans and Advances</t>
  </si>
  <si>
    <t xml:space="preserve">               Farm mortgage loans</t>
  </si>
  <si>
    <t xml:space="preserve">              Overdrafts</t>
  </si>
  <si>
    <t xml:space="preserve">     Other resident sectors (Individuals)</t>
  </si>
  <si>
    <t xml:space="preserve">      Nonresidents</t>
  </si>
  <si>
    <t xml:space="preserve">              Other loans and advances</t>
  </si>
  <si>
    <t xml:space="preserve">            Loans and Advances</t>
  </si>
  <si>
    <t xml:space="preserve">           Leasing</t>
  </si>
  <si>
    <t xml:space="preserve">           Instalment credit</t>
  </si>
  <si>
    <t xml:space="preserve">               Other mortgage loans</t>
  </si>
  <si>
    <t xml:space="preserve">                  Dwellings</t>
  </si>
  <si>
    <t xml:space="preserve">                  Other </t>
  </si>
  <si>
    <t>Codes</t>
  </si>
  <si>
    <t>CBSAnfa</t>
  </si>
  <si>
    <t>CBSAcodc</t>
  </si>
  <si>
    <t>CBSAcg</t>
  </si>
  <si>
    <t>CBSAncg</t>
  </si>
  <si>
    <t>CBSAcgs</t>
  </si>
  <si>
    <t>CBSAcgoc</t>
  </si>
  <si>
    <t>CBSLcg</t>
  </si>
  <si>
    <t>CBSLcgd</t>
  </si>
  <si>
    <t>CBSLcgol</t>
  </si>
  <si>
    <t>CBScos</t>
  </si>
  <si>
    <t>CBScosofc</t>
  </si>
  <si>
    <t>CBScosclg</t>
  </si>
  <si>
    <t>CBScospnc</t>
  </si>
  <si>
    <t>CBScosonc</t>
  </si>
  <si>
    <t>CBScosors</t>
  </si>
  <si>
    <t>CBSLmb</t>
  </si>
  <si>
    <t>CBSLmbcc</t>
  </si>
  <si>
    <t>CBSLodc</t>
  </si>
  <si>
    <t>CBSLodcrd</t>
  </si>
  <si>
    <t>CBSLodcol</t>
  </si>
  <si>
    <t>CBSLmbdtd</t>
  </si>
  <si>
    <t>CBSLmbdod</t>
  </si>
  <si>
    <t>CBSLmbdibm</t>
  </si>
  <si>
    <t>CBSLdebm</t>
  </si>
  <si>
    <t>CBSLdebmofc</t>
  </si>
  <si>
    <t>CBSLsosibm</t>
  </si>
  <si>
    <t>CBSLsosebm</t>
  </si>
  <si>
    <t>CBSLsosebmofc</t>
  </si>
  <si>
    <t>CBSLl</t>
  </si>
  <si>
    <t>CBSLlofc</t>
  </si>
  <si>
    <t>CBSLfd</t>
  </si>
  <si>
    <t>CBSLfdofc</t>
  </si>
  <si>
    <t>CBSLsoe</t>
  </si>
  <si>
    <t>CBSLsoefco</t>
  </si>
  <si>
    <t>CBSLsoere</t>
  </si>
  <si>
    <t>CBSLsoegsr</t>
  </si>
  <si>
    <t>CBSLsoeva</t>
  </si>
  <si>
    <t>CBSLsoecyr</t>
  </si>
  <si>
    <t>CBSLoin</t>
  </si>
  <si>
    <t>CBSLoinol</t>
  </si>
  <si>
    <t>CBSLoinoa</t>
  </si>
  <si>
    <t>ODCSAnfa</t>
  </si>
  <si>
    <t>ODCSAcnlnr</t>
  </si>
  <si>
    <t>ODCSAcnr</t>
  </si>
  <si>
    <t>CBSAcnr</t>
  </si>
  <si>
    <t>CBSAcnrmgs</t>
  </si>
  <si>
    <t>CBSAcnrfc</t>
  </si>
  <si>
    <t>CBSAcnrd</t>
  </si>
  <si>
    <t>CBSAcnrsos</t>
  </si>
  <si>
    <t>CBSAcnrl</t>
  </si>
  <si>
    <t>CBSAcnrfd</t>
  </si>
  <si>
    <t>CBSAcnro</t>
  </si>
  <si>
    <t>CBSLnr</t>
  </si>
  <si>
    <t>CBSLnrd</t>
  </si>
  <si>
    <t>CBSLnrsos</t>
  </si>
  <si>
    <t>CBSLnrl</t>
  </si>
  <si>
    <t>CBSLnrfd</t>
  </si>
  <si>
    <t>CBSLnro</t>
  </si>
  <si>
    <t>ODCSAcnrfc</t>
  </si>
  <si>
    <t>ODCSAcnrd</t>
  </si>
  <si>
    <t>ODCSAcnrsos</t>
  </si>
  <si>
    <t>ODCSAcnrl</t>
  </si>
  <si>
    <t>ODCSAcnrfd</t>
  </si>
  <si>
    <t>ODCSAcnro</t>
  </si>
  <si>
    <t>ODCSAcnlnrd</t>
  </si>
  <si>
    <t>ODCSAcnlnrsos</t>
  </si>
  <si>
    <t>ODCSAcnlnrl</t>
  </si>
  <si>
    <t>ODCSAcnlnrfd</t>
  </si>
  <si>
    <t>ODCSAcnlnro</t>
  </si>
  <si>
    <t>ODCSAccb</t>
  </si>
  <si>
    <t>ODCSAccbc</t>
  </si>
  <si>
    <t>ODCSAccbrd</t>
  </si>
  <si>
    <t>ODCSAccboc</t>
  </si>
  <si>
    <t>ODCSnccglcg</t>
  </si>
  <si>
    <t>ODCSnccglcgd</t>
  </si>
  <si>
    <t>ODCSAnccg</t>
  </si>
  <si>
    <t>ODCSAnccgccg</t>
  </si>
  <si>
    <t>ODCSAnccgccgsos</t>
  </si>
  <si>
    <t>ODCSAcos</t>
  </si>
  <si>
    <t>ODCSAcosofc</t>
  </si>
  <si>
    <t>ODCSAcosslg</t>
  </si>
  <si>
    <t>ODCSAcospnc</t>
  </si>
  <si>
    <t>ODCSAcosonc</t>
  </si>
  <si>
    <t>ODCSAcosors</t>
  </si>
  <si>
    <t>ODCSLlcb</t>
  </si>
  <si>
    <t>ODCSLdibm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</si>
  <si>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</si>
  <si>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</si>
  <si>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</si>
  <si>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</si>
  <si>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</si>
  <si>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</si>
  <si>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ODCSLdibmod</t>
  </si>
  <si>
    <t>ODCSLdibmtoslg</t>
  </si>
  <si>
    <t>ODCSLdibmodpnfc</t>
  </si>
  <si>
    <t>ODCSLdibmodonfc</t>
  </si>
  <si>
    <t>ODCSLdibmodors</t>
  </si>
  <si>
    <t>ODCSLdibmodofc</t>
  </si>
  <si>
    <t>ODCSLsosibm</t>
  </si>
  <si>
    <t>ODCSdebm</t>
  </si>
  <si>
    <t>ODCSLsosebm</t>
  </si>
  <si>
    <t>ODCSLsosebmofc</t>
  </si>
  <si>
    <t>ODCSLl</t>
  </si>
  <si>
    <t>ODCSLfd</t>
  </si>
  <si>
    <t>ODCSLsoe</t>
  </si>
  <si>
    <t>ODCSLsoefco</t>
  </si>
  <si>
    <t>ODCSLsoere</t>
  </si>
  <si>
    <t>ODCSLsoegsr</t>
  </si>
  <si>
    <t>ODCSLsoeva</t>
  </si>
  <si>
    <t>ODCSLsoecyr</t>
  </si>
  <si>
    <t>ODCSLoin</t>
  </si>
  <si>
    <t>ODCSLoinol</t>
  </si>
  <si>
    <t>ODCSLoinloa</t>
  </si>
  <si>
    <t>ODCSLoinpca</t>
  </si>
  <si>
    <t>DCSnfa</t>
  </si>
  <si>
    <t>DCScnr</t>
  </si>
  <si>
    <t>DCScnrln</t>
  </si>
  <si>
    <t>DCSdc</t>
  </si>
  <si>
    <t>DCSdcncg</t>
  </si>
  <si>
    <t>DCSdcccg</t>
  </si>
  <si>
    <t>DCSdcccglcg</t>
  </si>
  <si>
    <t>DCSdccos</t>
  </si>
  <si>
    <t>DCSdccosofc</t>
  </si>
  <si>
    <t>DCSdccosslg</t>
  </si>
  <si>
    <t>DCSdccospnfc</t>
  </si>
  <si>
    <t>DCSdccosonfc</t>
  </si>
  <si>
    <t>DCSdccosors</t>
  </si>
  <si>
    <t>DCSbml</t>
  </si>
  <si>
    <t>DCSbmlcodc</t>
  </si>
  <si>
    <t>DCSbmlcodctd</t>
  </si>
  <si>
    <t>DCSbmlcodctdofc</t>
  </si>
  <si>
    <t>DCSbmlcodctdslg</t>
  </si>
  <si>
    <t>DCSbmlcodctdpnfc</t>
  </si>
  <si>
    <t>DCSbmlcodctdonfc</t>
  </si>
  <si>
    <t>DCSbmlcodctdors</t>
  </si>
  <si>
    <t>DCSbmlcodctdlcbf</t>
  </si>
  <si>
    <t>DCSbmlcodcod</t>
  </si>
  <si>
    <t>DCSbmlcodcodofc</t>
  </si>
  <si>
    <t>DCSbmlcodcodslg</t>
  </si>
  <si>
    <t>DCSbmlcodcodpnfc</t>
  </si>
  <si>
    <t>DCSbmlcodcodonfc</t>
  </si>
  <si>
    <t>DCSbmlcodcodors</t>
  </si>
  <si>
    <t>DCSsoeibm</t>
  </si>
  <si>
    <t>DCSdebm</t>
  </si>
  <si>
    <t>DCSl</t>
  </si>
  <si>
    <t>DCSfd</t>
  </si>
  <si>
    <t>DCSsoe</t>
  </si>
  <si>
    <t>DCSoin</t>
  </si>
  <si>
    <t>DCSoinolicbf</t>
  </si>
  <si>
    <t>ODCSPSl</t>
  </si>
  <si>
    <t>ODCSPSlcb</t>
  </si>
  <si>
    <t>ODCSPSlodc</t>
  </si>
  <si>
    <t>ODCSPSlofc</t>
  </si>
  <si>
    <t>ODCSPSlcg</t>
  </si>
  <si>
    <t>ODCSPSlslg</t>
  </si>
  <si>
    <t>ODCSPSlpnfc</t>
  </si>
  <si>
    <t>ODCSPSlonfc</t>
  </si>
  <si>
    <t>ODCSPSlonfcla</t>
  </si>
  <si>
    <t>ODCSPSlonfclafml</t>
  </si>
  <si>
    <t>ODCSPSlonfclaoml</t>
  </si>
  <si>
    <t>ODCSPSlonfclaomld</t>
  </si>
  <si>
    <t>ODCSPSlonfclaomldo</t>
  </si>
  <si>
    <t>ODCSPSlonfclao</t>
  </si>
  <si>
    <t>ODCSPSlonfclaola</t>
  </si>
  <si>
    <t>ODCSPSlonfclal</t>
  </si>
  <si>
    <t>ODCSPSlonfclais</t>
  </si>
  <si>
    <t>ODCSPSlors</t>
  </si>
  <si>
    <t>ODCSPSlorsla</t>
  </si>
  <si>
    <t>ODCSPSlnrs</t>
  </si>
  <si>
    <t>ODCSPSlnrsla</t>
  </si>
  <si>
    <t>ODCSPSlorslafml</t>
  </si>
  <si>
    <t>ODCSPSlorslaoml</t>
  </si>
  <si>
    <t>ODCSPSlorslaomld</t>
  </si>
  <si>
    <t>ODCSPSlorslaomldo</t>
  </si>
  <si>
    <t>ODCSPSlorslao</t>
  </si>
  <si>
    <t>ODCSPSlorslaola</t>
  </si>
  <si>
    <t>ODCSPSlorslal</t>
  </si>
  <si>
    <t>ODCSPSlorslais</t>
  </si>
  <si>
    <t>ODCSPSlnrslafml</t>
  </si>
  <si>
    <t>ODCSPSlnrslaoml</t>
  </si>
  <si>
    <t>ODCSPSlnrslaomld</t>
  </si>
  <si>
    <t>ODCSPSlnrslaomldo</t>
  </si>
  <si>
    <t>ODCSPSlnrslao</t>
  </si>
  <si>
    <t>ODCSPSlnrslaola</t>
  </si>
  <si>
    <t>ODCSPSlnrslal</t>
  </si>
  <si>
    <t>ODCSPSlnrslais</t>
  </si>
  <si>
    <t>DODCdibm</t>
  </si>
  <si>
    <t>DODCDibmtd</t>
  </si>
  <si>
    <t>DODCDibmtdnc</t>
  </si>
  <si>
    <t>DODCDibmtdncofc</t>
  </si>
  <si>
    <t>DODCDibmtdncslg</t>
  </si>
  <si>
    <t>DODCDibmtdncpnfc</t>
  </si>
  <si>
    <t>DODCDibmtdnconfc</t>
  </si>
  <si>
    <t>DODCDibmtdncors</t>
  </si>
  <si>
    <t>DODCDibmtdfc</t>
  </si>
  <si>
    <t>DODCDibmod</t>
  </si>
  <si>
    <t>DODCDibmodnc</t>
  </si>
  <si>
    <t>DODCDibmodncofc</t>
  </si>
  <si>
    <t>DODCDibmodncslg</t>
  </si>
  <si>
    <t>DODCDibmodncpnfc</t>
  </si>
  <si>
    <t>DODCDibmodnconfc</t>
  </si>
  <si>
    <t>DODCDibmodncors</t>
  </si>
  <si>
    <t>DODCDibmodfc</t>
  </si>
  <si>
    <t>DODCdebm</t>
  </si>
  <si>
    <t>DODCdebmtd</t>
  </si>
  <si>
    <t>DODCdebmtdnc</t>
  </si>
  <si>
    <t>DODCdebmtdfc</t>
  </si>
  <si>
    <t>DODCdebmod</t>
  </si>
  <si>
    <t>DODCdebmodnc</t>
  </si>
  <si>
    <t>DODCdebmodfc</t>
  </si>
  <si>
    <t>DODCtd</t>
  </si>
  <si>
    <t>DCSsosebm</t>
  </si>
  <si>
    <t>Description</t>
  </si>
  <si>
    <t xml:space="preserve">*Other loans and advances comprises personal loans for businesses </t>
  </si>
  <si>
    <t>and individuals and nonresidents.</t>
  </si>
  <si>
    <t>Table II.4 OTHER DEPOSITORY CORPORATIONS CLAIMS ON DOMESTIC SECTORS</t>
  </si>
  <si>
    <t xml:space="preserve">           Public non-financial corporations</t>
  </si>
  <si>
    <t xml:space="preserve">           Other non-financial corporations</t>
  </si>
  <si>
    <t xml:space="preserve">      Other non-financial corporations (Businesses)</t>
  </si>
  <si>
    <t xml:space="preserve">      Public non-financial corporations</t>
  </si>
  <si>
    <t xml:space="preserve">           Other Foreign Assets</t>
  </si>
  <si>
    <t xml:space="preserve">           Other Foreign Liabilities </t>
  </si>
  <si>
    <t>Unclassified Assets</t>
  </si>
  <si>
    <t xml:space="preserve">      Unclassified Liabilities  </t>
  </si>
  <si>
    <t xml:space="preserve">Consolidation adjustment </t>
  </si>
  <si>
    <t xml:space="preserve">     Unclassified Assets  </t>
  </si>
  <si>
    <t xml:space="preserve">    Unclassified liabilities </t>
  </si>
  <si>
    <t xml:space="preserve">       Consolidation adjustment </t>
  </si>
  <si>
    <t xml:space="preserve">OIN </t>
  </si>
  <si>
    <t>`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</si>
</sst>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0.0"/>
    <numFmt numFmtId="179" formatCode="#,##0.0"/>
    <numFmt numFmtId="180" formatCode="_(* #,##0.0_);_(* \(#,##0.0\);_(* &quot;-&quot;??_);_(@_)"/>
    <numFmt numFmtId="181" formatCode="[$-409]mmm\-yy;@"/>
    <numFmt numFmtId="182" formatCode="0.0%"/>
    <numFmt numFmtId="183" formatCode="_(* #,##0_);_(* \(#,##0\);_(* &quot;-&quot;??_);_(@_)"/>
    <numFmt numFmtId="184" formatCode="#,##0.0000"/>
    <numFmt numFmtId="185" formatCode="_-[$€-2]* #,##0.00_-;\-[$€-2]* #,##0.00_-;_-[$€-2]* &quot;-&quot;??_-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&quot;               &quot;@"/>
    <numFmt numFmtId="191" formatCode="[Black][&gt;0.05]#,##0.0;[Black][&lt;-0.05]\-#,##0.0;;"/>
    <numFmt numFmtId="192" formatCode="[Black][&gt;0.5]#,##0;[Black][&lt;-0.5]\-#,##0;;"/>
    <numFmt numFmtId="193" formatCode="_-* #,##0.00_-;\-* #,##0.00_-;_-* &quot;-&quot;??_-;_-@_-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00_);_(* \(#,##0.000\);_(* &quot;-&quot;??_);_(@_)"/>
    <numFmt numFmtId="200" formatCode="_(* #,##0.0_);_(* \(#,##0.0\);_(* &quot;-&quot;?_);_(@_)"/>
    <numFmt numFmtId="201" formatCode="#,##0.0;[Red]#,##0.0"/>
    <numFmt numFmtId="202" formatCode="#,##0.0_);\(#,##0.0\)"/>
    <numFmt numFmtId="203" formatCode="0.000"/>
  </numFmts>
  <fonts count="7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37"/>
      <name val="Arial"/>
      <family val="2"/>
    </font>
    <font>
      <i/>
      <sz val="11"/>
      <color indexed="16"/>
      <name val="Arial"/>
      <family val="2"/>
    </font>
    <font>
      <sz val="11"/>
      <name val="Times New Roman"/>
      <family val="1"/>
    </font>
    <font>
      <b/>
      <i/>
      <sz val="11"/>
      <color indexed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12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57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22" fillId="3" borderId="0" applyNumberFormat="0" applyBorder="0" applyAlignment="0" applyProtection="0"/>
    <xf numFmtId="0" fontId="57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2" fillId="5" borderId="0" applyNumberFormat="0" applyBorder="0" applyAlignment="0" applyProtection="0"/>
    <xf numFmtId="0" fontId="57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2" fillId="7" borderId="0" applyNumberFormat="0" applyBorder="0" applyAlignment="0" applyProtection="0"/>
    <xf numFmtId="0" fontId="57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2" fillId="9" borderId="0" applyNumberFormat="0" applyBorder="0" applyAlignment="0" applyProtection="0"/>
    <xf numFmtId="0" fontId="5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22" fillId="11" borderId="0" applyNumberFormat="0" applyBorder="0" applyAlignment="0" applyProtection="0"/>
    <xf numFmtId="0" fontId="5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22" fillId="13" borderId="0" applyNumberFormat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5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2" fillId="15" borderId="0" applyNumberFormat="0" applyBorder="0" applyAlignment="0" applyProtection="0"/>
    <xf numFmtId="0" fontId="5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2" fillId="17" borderId="0" applyNumberFormat="0" applyBorder="0" applyAlignment="0" applyProtection="0"/>
    <xf numFmtId="0" fontId="5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2" fillId="19" borderId="0" applyNumberFormat="0" applyBorder="0" applyAlignment="0" applyProtection="0"/>
    <xf numFmtId="0" fontId="57" fillId="2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2" fillId="9" borderId="0" applyNumberFormat="0" applyBorder="0" applyAlignment="0" applyProtection="0"/>
    <xf numFmtId="0" fontId="57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2" fillId="15" borderId="0" applyNumberFormat="0" applyBorder="0" applyAlignment="0" applyProtection="0"/>
    <xf numFmtId="0" fontId="5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2" fillId="23" borderId="0" applyNumberFormat="0" applyBorder="0" applyAlignment="0" applyProtection="0"/>
    <xf numFmtId="190" fontId="9" fillId="0" borderId="0" applyFont="0" applyFill="0" applyBorder="0" applyAlignment="0" applyProtection="0"/>
    <xf numFmtId="0" fontId="5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8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8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8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58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8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8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58" fillId="40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8" fillId="4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8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59" fillId="4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60" fillId="45" borderId="1" applyNumberFormat="0" applyAlignment="0" applyProtection="0"/>
    <xf numFmtId="0" fontId="25" fillId="46" borderId="2" applyNumberFormat="0" applyAlignment="0" applyProtection="0"/>
    <xf numFmtId="0" fontId="25" fillId="46" borderId="2" applyNumberFormat="0" applyAlignment="0" applyProtection="0"/>
    <xf numFmtId="0" fontId="61" fillId="47" borderId="3" applyNumberFormat="0" applyAlignment="0" applyProtection="0"/>
    <xf numFmtId="0" fontId="26" fillId="48" borderId="4" applyNumberFormat="0" applyAlignment="0" applyProtection="0"/>
    <xf numFmtId="0" fontId="26" fillId="48" borderId="4" applyNumberFormat="0" applyAlignment="0" applyProtection="0"/>
    <xf numFmtId="1" fontId="40" fillId="49" borderId="5">
      <alignment horizontal="right" vertical="center"/>
      <protection/>
    </xf>
    <xf numFmtId="0" fontId="41" fillId="49" borderId="5">
      <alignment horizontal="right" vertical="center"/>
      <protection/>
    </xf>
    <xf numFmtId="0" fontId="0" fillId="49" borderId="6">
      <alignment/>
      <protection/>
    </xf>
    <xf numFmtId="0" fontId="40" fillId="46" borderId="5">
      <alignment horizontal="center" vertical="center"/>
      <protection/>
    </xf>
    <xf numFmtId="1" fontId="40" fillId="49" borderId="5">
      <alignment horizontal="right" vertical="center"/>
      <protection/>
    </xf>
    <xf numFmtId="0" fontId="0" fillId="49" borderId="0">
      <alignment/>
      <protection/>
    </xf>
    <xf numFmtId="0" fontId="42" fillId="49" borderId="5">
      <alignment horizontal="left" vertical="center"/>
      <protection/>
    </xf>
    <xf numFmtId="0" fontId="42" fillId="49" borderId="5">
      <alignment/>
      <protection/>
    </xf>
    <xf numFmtId="0" fontId="41" fillId="49" borderId="5">
      <alignment horizontal="right" vertical="center"/>
      <protection/>
    </xf>
    <xf numFmtId="0" fontId="43" fillId="50" borderId="5">
      <alignment horizontal="left" vertical="center"/>
      <protection/>
    </xf>
    <xf numFmtId="0" fontId="43" fillId="50" borderId="5">
      <alignment horizontal="left" vertical="center"/>
      <protection/>
    </xf>
    <xf numFmtId="0" fontId="44" fillId="49" borderId="5">
      <alignment horizontal="left" vertical="center"/>
      <protection/>
    </xf>
    <xf numFmtId="0" fontId="45" fillId="49" borderId="6">
      <alignment/>
      <protection/>
    </xf>
    <xf numFmtId="0" fontId="40" fillId="51" borderId="5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7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Protection="0">
      <alignment/>
    </xf>
    <xf numFmtId="18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51" fillId="0" borderId="0" applyProtection="0">
      <alignment/>
    </xf>
    <xf numFmtId="3" fontId="51" fillId="0" borderId="0" applyProtection="0">
      <alignment/>
    </xf>
    <xf numFmtId="3" fontId="51" fillId="0" borderId="0" applyProtection="0">
      <alignment/>
    </xf>
    <xf numFmtId="3" fontId="39" fillId="0" borderId="0" applyProtection="0">
      <alignment/>
    </xf>
    <xf numFmtId="3" fontId="39" fillId="0" borderId="0" applyProtection="0">
      <alignment/>
    </xf>
    <xf numFmtId="3" fontId="39" fillId="0" borderId="0" applyProtection="0">
      <alignment/>
    </xf>
    <xf numFmtId="3" fontId="52" fillId="0" borderId="0" applyProtection="0">
      <alignment/>
    </xf>
    <xf numFmtId="3" fontId="52" fillId="0" borderId="0" applyProtection="0">
      <alignment/>
    </xf>
    <xf numFmtId="3" fontId="52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19" fillId="0" borderId="0" applyProtection="0">
      <alignment/>
    </xf>
    <xf numFmtId="3" fontId="53" fillId="0" borderId="0" applyProtection="0">
      <alignment/>
    </xf>
    <xf numFmtId="3" fontId="53" fillId="0" borderId="0" applyProtection="0">
      <alignment/>
    </xf>
    <xf numFmtId="3" fontId="53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1" fillId="0" borderId="0" applyProtection="0">
      <alignment/>
    </xf>
    <xf numFmtId="3" fontId="54" fillId="0" borderId="0" applyProtection="0">
      <alignment/>
    </xf>
    <xf numFmtId="3" fontId="54" fillId="0" borderId="0" applyProtection="0">
      <alignment/>
    </xf>
    <xf numFmtId="3" fontId="54" fillId="0" borderId="0" applyProtection="0">
      <alignment/>
    </xf>
    <xf numFmtId="2" fontId="0" fillId="0" borderId="0" applyFont="0" applyFill="0" applyBorder="0" applyAlignment="0" applyProtection="0"/>
    <xf numFmtId="2" fontId="46" fillId="0" borderId="0" applyProtection="0">
      <alignment/>
    </xf>
    <xf numFmtId="0" fontId="7" fillId="0" borderId="0" applyNumberFormat="0" applyFill="0" applyBorder="0" applyAlignment="0" applyProtection="0"/>
    <xf numFmtId="0" fontId="63" fillId="5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64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6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66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 applyProtection="0">
      <alignment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7" fillId="53" borderId="1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68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69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48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56" fillId="0" borderId="0">
      <alignment/>
      <protection/>
    </xf>
    <xf numFmtId="0" fontId="2" fillId="0" borderId="0">
      <alignment/>
      <protection/>
    </xf>
    <xf numFmtId="3" fontId="56" fillId="0" borderId="0">
      <alignment/>
      <protection/>
    </xf>
    <xf numFmtId="0" fontId="2" fillId="0" borderId="0">
      <alignment/>
      <protection/>
    </xf>
    <xf numFmtId="3" fontId="56" fillId="0" borderId="0">
      <alignment/>
      <protection/>
    </xf>
    <xf numFmtId="0" fontId="2" fillId="0" borderId="0">
      <alignment/>
      <protection/>
    </xf>
    <xf numFmtId="3" fontId="56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3" fontId="56" fillId="0" borderId="0">
      <alignment/>
      <protection/>
    </xf>
    <xf numFmtId="0" fontId="55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22" fillId="56" borderId="15" applyNumberFormat="0" applyFont="0" applyAlignment="0" applyProtection="0"/>
    <xf numFmtId="0" fontId="57" fillId="56" borderId="15" applyNumberFormat="0" applyFont="0" applyAlignment="0" applyProtection="0"/>
    <xf numFmtId="0" fontId="70" fillId="45" borderId="17" applyNumberFormat="0" applyAlignment="0" applyProtection="0"/>
    <xf numFmtId="0" fontId="35" fillId="46" borderId="18" applyNumberFormat="0" applyAlignment="0" applyProtection="0"/>
    <xf numFmtId="0" fontId="35" fillId="46" borderId="1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0" fillId="0" borderId="20" applyNumberFormat="0" applyFont="0" applyFill="0" applyAlignment="0" applyProtection="0"/>
    <xf numFmtId="0" fontId="37" fillId="0" borderId="21" applyNumberFormat="0" applyFill="0" applyAlignment="0" applyProtection="0"/>
    <xf numFmtId="0" fontId="46" fillId="0" borderId="22" applyProtection="0">
      <alignment/>
    </xf>
    <xf numFmtId="0" fontId="46" fillId="0" borderId="22" applyProtection="0">
      <alignment/>
    </xf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7" borderId="25" xfId="0" applyFont="1" applyFill="1" applyBorder="1" applyAlignment="1">
      <alignment/>
    </xf>
    <xf numFmtId="0" fontId="8" fillId="7" borderId="26" xfId="0" applyFont="1" applyFill="1" applyBorder="1" applyAlignment="1">
      <alignment/>
    </xf>
    <xf numFmtId="0" fontId="8" fillId="7" borderId="27" xfId="0" applyFont="1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8" fillId="7" borderId="25" xfId="0" applyFont="1" applyFill="1" applyBorder="1" applyAlignment="1">
      <alignment/>
    </xf>
    <xf numFmtId="0" fontId="8" fillId="7" borderId="27" xfId="0" applyFont="1" applyFill="1" applyBorder="1" applyAlignment="1">
      <alignment/>
    </xf>
    <xf numFmtId="0" fontId="8" fillId="7" borderId="26" xfId="0" applyFont="1" applyFill="1" applyBorder="1" applyAlignment="1">
      <alignment/>
    </xf>
    <xf numFmtId="0" fontId="3" fillId="7" borderId="27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49" borderId="0" xfId="0" applyFont="1" applyFill="1" applyBorder="1" applyAlignment="1" applyProtection="1">
      <alignment horizontal="center"/>
      <protection/>
    </xf>
    <xf numFmtId="0" fontId="11" fillId="49" borderId="0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51" borderId="25" xfId="0" applyFont="1" applyFill="1" applyBorder="1" applyAlignment="1">
      <alignment/>
    </xf>
    <xf numFmtId="17" fontId="13" fillId="51" borderId="25" xfId="0" applyNumberFormat="1" applyFont="1" applyFill="1" applyBorder="1" applyAlignment="1">
      <alignment/>
    </xf>
    <xf numFmtId="0" fontId="14" fillId="51" borderId="26" xfId="0" applyFont="1" applyFill="1" applyBorder="1" applyAlignment="1">
      <alignment/>
    </xf>
    <xf numFmtId="17" fontId="13" fillId="51" borderId="26" xfId="0" applyNumberFormat="1" applyFont="1" applyFill="1" applyBorder="1" applyAlignment="1">
      <alignment/>
    </xf>
    <xf numFmtId="178" fontId="13" fillId="51" borderId="25" xfId="0" applyNumberFormat="1" applyFont="1" applyFill="1" applyBorder="1" applyAlignment="1">
      <alignment/>
    </xf>
    <xf numFmtId="0" fontId="13" fillId="51" borderId="27" xfId="0" applyFont="1" applyFill="1" applyBorder="1" applyAlignment="1">
      <alignment/>
    </xf>
    <xf numFmtId="0" fontId="14" fillId="51" borderId="27" xfId="0" applyFont="1" applyFill="1" applyBorder="1" applyAlignment="1">
      <alignment/>
    </xf>
    <xf numFmtId="178" fontId="11" fillId="51" borderId="27" xfId="0" applyNumberFormat="1" applyFont="1" applyFill="1" applyBorder="1" applyAlignment="1">
      <alignment/>
    </xf>
    <xf numFmtId="178" fontId="15" fillId="51" borderId="27" xfId="0" applyNumberFormat="1" applyFont="1" applyFill="1" applyBorder="1" applyAlignment="1">
      <alignment/>
    </xf>
    <xf numFmtId="0" fontId="16" fillId="51" borderId="27" xfId="0" applyFont="1" applyFill="1" applyBorder="1" applyAlignment="1">
      <alignment/>
    </xf>
    <xf numFmtId="0" fontId="16" fillId="51" borderId="26" xfId="0" applyFont="1" applyFill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51" borderId="5" xfId="0" applyFont="1" applyFill="1" applyBorder="1" applyAlignment="1">
      <alignment/>
    </xf>
    <xf numFmtId="17" fontId="13" fillId="51" borderId="5" xfId="0" applyNumberFormat="1" applyFont="1" applyFill="1" applyBorder="1" applyAlignment="1">
      <alignment/>
    </xf>
    <xf numFmtId="0" fontId="18" fillId="51" borderId="27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5" fillId="51" borderId="27" xfId="0" applyFont="1" applyFill="1" applyBorder="1" applyAlignment="1">
      <alignment/>
    </xf>
    <xf numFmtId="0" fontId="12" fillId="51" borderId="26" xfId="0" applyFont="1" applyFill="1" applyBorder="1" applyAlignment="1">
      <alignment/>
    </xf>
    <xf numFmtId="178" fontId="12" fillId="51" borderId="26" xfId="0" applyNumberFormat="1" applyFont="1" applyFill="1" applyBorder="1" applyAlignment="1">
      <alignment/>
    </xf>
    <xf numFmtId="178" fontId="11" fillId="0" borderId="0" xfId="0" applyNumberFormat="1" applyFont="1" applyBorder="1" applyAlignment="1" applyProtection="1">
      <alignment/>
      <protection/>
    </xf>
    <xf numFmtId="178" fontId="13" fillId="51" borderId="28" xfId="0" applyNumberFormat="1" applyFont="1" applyFill="1" applyBorder="1" applyAlignment="1">
      <alignment horizontal="center"/>
    </xf>
    <xf numFmtId="178" fontId="13" fillId="51" borderId="29" xfId="0" applyNumberFormat="1" applyFont="1" applyFill="1" applyBorder="1" applyAlignment="1">
      <alignment/>
    </xf>
    <xf numFmtId="178" fontId="11" fillId="51" borderId="30" xfId="0" applyNumberFormat="1" applyFont="1" applyFill="1" applyBorder="1" applyAlignment="1">
      <alignment/>
    </xf>
    <xf numFmtId="178" fontId="14" fillId="51" borderId="29" xfId="0" applyNumberFormat="1" applyFont="1" applyFill="1" applyBorder="1" applyAlignment="1">
      <alignment/>
    </xf>
    <xf numFmtId="178" fontId="15" fillId="51" borderId="30" xfId="0" applyNumberFormat="1" applyFont="1" applyFill="1" applyBorder="1" applyAlignment="1">
      <alignment/>
    </xf>
    <xf numFmtId="178" fontId="16" fillId="51" borderId="29" xfId="0" applyNumberFormat="1" applyFont="1" applyFill="1" applyBorder="1" applyAlignment="1">
      <alignment/>
    </xf>
    <xf numFmtId="178" fontId="14" fillId="51" borderId="31" xfId="0" applyNumberFormat="1" applyFont="1" applyFill="1" applyBorder="1" applyAlignment="1">
      <alignment/>
    </xf>
    <xf numFmtId="178" fontId="14" fillId="51" borderId="32" xfId="308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179" fontId="11" fillId="0" borderId="0" xfId="0" applyNumberFormat="1" applyFont="1" applyFill="1" applyBorder="1" applyAlignment="1">
      <alignment/>
    </xf>
    <xf numFmtId="0" fontId="13" fillId="51" borderId="26" xfId="0" applyFont="1" applyFill="1" applyBorder="1" applyAlignment="1">
      <alignment horizontal="center"/>
    </xf>
    <xf numFmtId="0" fontId="14" fillId="51" borderId="25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49" borderId="23" xfId="0" applyFont="1" applyFill="1" applyBorder="1" applyAlignment="1">
      <alignment horizontal="left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51" borderId="27" xfId="0" applyFont="1" applyFill="1" applyBorder="1" applyAlignment="1">
      <alignment horizontal="center"/>
    </xf>
    <xf numFmtId="0" fontId="13" fillId="51" borderId="5" xfId="0" applyFont="1" applyFill="1" applyBorder="1" applyAlignment="1">
      <alignment horizontal="center"/>
    </xf>
    <xf numFmtId="0" fontId="0" fillId="7" borderId="33" xfId="0" applyFill="1" applyBorder="1" applyAlignment="1">
      <alignment/>
    </xf>
    <xf numFmtId="0" fontId="0" fillId="7" borderId="24" xfId="0" applyFill="1" applyBorder="1" applyAlignment="1">
      <alignment/>
    </xf>
    <xf numFmtId="0" fontId="13" fillId="51" borderId="34" xfId="0" applyFont="1" applyFill="1" applyBorder="1" applyAlignment="1">
      <alignment/>
    </xf>
    <xf numFmtId="17" fontId="13" fillId="51" borderId="35" xfId="0" applyNumberFormat="1" applyFont="1" applyFill="1" applyBorder="1" applyAlignment="1">
      <alignment/>
    </xf>
    <xf numFmtId="0" fontId="13" fillId="51" borderId="26" xfId="0" applyFont="1" applyFill="1" applyBorder="1" applyAlignment="1">
      <alignment/>
    </xf>
    <xf numFmtId="0" fontId="3" fillId="7" borderId="27" xfId="0" applyFont="1" applyFill="1" applyBorder="1" applyAlignment="1">
      <alignment/>
    </xf>
    <xf numFmtId="0" fontId="0" fillId="0" borderId="0" xfId="0" applyFont="1" applyBorder="1" applyAlignment="1">
      <alignment/>
    </xf>
    <xf numFmtId="178" fontId="15" fillId="51" borderId="36" xfId="0" applyNumberFormat="1" applyFont="1" applyFill="1" applyBorder="1" applyAlignment="1">
      <alignment/>
    </xf>
    <xf numFmtId="0" fontId="0" fillId="57" borderId="27" xfId="0" applyFont="1" applyFill="1" applyBorder="1" applyAlignment="1">
      <alignment/>
    </xf>
    <xf numFmtId="0" fontId="3" fillId="57" borderId="0" xfId="0" applyFont="1" applyFill="1" applyAlignment="1">
      <alignment/>
    </xf>
    <xf numFmtId="178" fontId="15" fillId="51" borderId="26" xfId="0" applyNumberFormat="1" applyFont="1" applyFill="1" applyBorder="1" applyAlignment="1">
      <alignment/>
    </xf>
    <xf numFmtId="3" fontId="13" fillId="51" borderId="27" xfId="0" applyNumberFormat="1" applyFont="1" applyFill="1" applyBorder="1" applyAlignment="1">
      <alignment/>
    </xf>
    <xf numFmtId="0" fontId="0" fillId="58" borderId="27" xfId="0" applyFont="1" applyFill="1" applyBorder="1" applyAlignment="1">
      <alignment/>
    </xf>
    <xf numFmtId="0" fontId="0" fillId="58" borderId="0" xfId="0" applyFont="1" applyFill="1" applyAlignment="1">
      <alignment/>
    </xf>
    <xf numFmtId="178" fontId="11" fillId="0" borderId="23" xfId="0" applyNumberFormat="1" applyFont="1" applyBorder="1" applyAlignment="1" applyProtection="1">
      <alignment/>
      <protection/>
    </xf>
    <xf numFmtId="43" fontId="11" fillId="51" borderId="27" xfId="308" applyFont="1" applyFill="1" applyBorder="1" applyAlignment="1">
      <alignment/>
    </xf>
    <xf numFmtId="43" fontId="15" fillId="51" borderId="27" xfId="308" applyFont="1" applyFill="1" applyBorder="1" applyAlignment="1">
      <alignment/>
    </xf>
    <xf numFmtId="43" fontId="13" fillId="51" borderId="27" xfId="308" applyFont="1" applyFill="1" applyBorder="1" applyAlignment="1">
      <alignment/>
    </xf>
    <xf numFmtId="43" fontId="14" fillId="51" borderId="27" xfId="308" applyFont="1" applyFill="1" applyBorder="1" applyAlignment="1">
      <alignment/>
    </xf>
    <xf numFmtId="0" fontId="14" fillId="51" borderId="27" xfId="0" applyFont="1" applyFill="1" applyBorder="1" applyAlignment="1">
      <alignment horizontal="left" indent="1"/>
    </xf>
    <xf numFmtId="0" fontId="14" fillId="51" borderId="27" xfId="0" applyFont="1" applyFill="1" applyBorder="1" applyAlignment="1">
      <alignment horizontal="left" indent="2"/>
    </xf>
    <xf numFmtId="178" fontId="14" fillId="51" borderId="29" xfId="0" applyNumberFormat="1" applyFont="1" applyFill="1" applyBorder="1" applyAlignment="1">
      <alignment horizontal="left" indent="2"/>
    </xf>
    <xf numFmtId="0" fontId="14" fillId="51" borderId="27" xfId="0" applyFont="1" applyFill="1" applyBorder="1" applyAlignment="1">
      <alignment horizontal="left" indent="3"/>
    </xf>
    <xf numFmtId="17" fontId="13" fillId="51" borderId="37" xfId="0" applyNumberFormat="1" applyFont="1" applyFill="1" applyBorder="1" applyAlignment="1">
      <alignment/>
    </xf>
    <xf numFmtId="180" fontId="13" fillId="51" borderId="26" xfId="308" applyNumberFormat="1" applyFont="1" applyFill="1" applyBorder="1" applyAlignment="1">
      <alignment/>
    </xf>
    <xf numFmtId="180" fontId="14" fillId="51" borderId="25" xfId="308" applyNumberFormat="1" applyFont="1" applyFill="1" applyBorder="1" applyAlignment="1">
      <alignment/>
    </xf>
    <xf numFmtId="180" fontId="11" fillId="51" borderId="27" xfId="308" applyNumberFormat="1" applyFont="1" applyFill="1" applyBorder="1" applyAlignment="1">
      <alignment/>
    </xf>
    <xf numFmtId="180" fontId="15" fillId="51" borderId="27" xfId="308" applyNumberFormat="1" applyFont="1" applyFill="1" applyBorder="1" applyAlignment="1">
      <alignment/>
    </xf>
    <xf numFmtId="180" fontId="15" fillId="51" borderId="26" xfId="308" applyNumberFormat="1" applyFont="1" applyFill="1" applyBorder="1" applyAlignment="1">
      <alignment/>
    </xf>
    <xf numFmtId="178" fontId="13" fillId="51" borderId="38" xfId="0" applyNumberFormat="1" applyFont="1" applyFill="1" applyBorder="1" applyAlignment="1">
      <alignment/>
    </xf>
    <xf numFmtId="0" fontId="14" fillId="51" borderId="37" xfId="0" applyFont="1" applyFill="1" applyBorder="1" applyAlignment="1">
      <alignment/>
    </xf>
    <xf numFmtId="43" fontId="15" fillId="51" borderId="36" xfId="308" applyFont="1" applyFill="1" applyBorder="1" applyAlignment="1">
      <alignment/>
    </xf>
    <xf numFmtId="203" fontId="8" fillId="0" borderId="0" xfId="0" applyNumberFormat="1" applyFont="1" applyAlignment="1">
      <alignment/>
    </xf>
    <xf numFmtId="203" fontId="3" fillId="0" borderId="0" xfId="0" applyNumberFormat="1" applyFont="1" applyAlignment="1">
      <alignment/>
    </xf>
  </cellXfs>
  <cellStyles count="948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2 9" xfId="334"/>
    <cellStyle name="Comma 3" xfId="335"/>
    <cellStyle name="Comma 3 2" xfId="336"/>
    <cellStyle name="Comma 3 3" xfId="337"/>
    <cellStyle name="Comma 4" xfId="338"/>
    <cellStyle name="Comma 4 2" xfId="339"/>
    <cellStyle name="Comma 4 3" xfId="340"/>
    <cellStyle name="Comma 4 3 2" xfId="341"/>
    <cellStyle name="Comma 5" xfId="342"/>
    <cellStyle name="Comma 5 2" xfId="343"/>
    <cellStyle name="Comma 5 2 2" xfId="344"/>
    <cellStyle name="Comma 5 3" xfId="345"/>
    <cellStyle name="Comma 5 4" xfId="346"/>
    <cellStyle name="Comma 6" xfId="347"/>
    <cellStyle name="Comma 6 2" xfId="348"/>
    <cellStyle name="Comma 7" xfId="349"/>
    <cellStyle name="Comma 7 2" xfId="350"/>
    <cellStyle name="Comma 7 3" xfId="351"/>
    <cellStyle name="Comma 7 4" xfId="352"/>
    <cellStyle name="Comma 8" xfId="353"/>
    <cellStyle name="Comma 8 2" xfId="354"/>
    <cellStyle name="Comma 8 3" xfId="355"/>
    <cellStyle name="Comma 9" xfId="356"/>
    <cellStyle name="Comma 9 2" xfId="357"/>
    <cellStyle name="Comma 9 3" xfId="358"/>
    <cellStyle name="Comma 9 4" xfId="359"/>
    <cellStyle name="Comma0" xfId="360"/>
    <cellStyle name="Currency" xfId="361"/>
    <cellStyle name="Currency [0]" xfId="362"/>
    <cellStyle name="Currency 10" xfId="363"/>
    <cellStyle name="Currency 11" xfId="364"/>
    <cellStyle name="Currency 12" xfId="365"/>
    <cellStyle name="Currency 13" xfId="366"/>
    <cellStyle name="Currency 14" xfId="367"/>
    <cellStyle name="Currency 15" xfId="368"/>
    <cellStyle name="Currency 16" xfId="369"/>
    <cellStyle name="Currency 17" xfId="370"/>
    <cellStyle name="Currency 18" xfId="371"/>
    <cellStyle name="Currency 19" xfId="372"/>
    <cellStyle name="Currency 19 10" xfId="373"/>
    <cellStyle name="Currency 19 2" xfId="374"/>
    <cellStyle name="Currency 19 3" xfId="375"/>
    <cellStyle name="Currency 19 4" xfId="376"/>
    <cellStyle name="Currency 19 5" xfId="377"/>
    <cellStyle name="Currency 19 6" xfId="378"/>
    <cellStyle name="Currency 19 7" xfId="379"/>
    <cellStyle name="Currency 19 8" xfId="380"/>
    <cellStyle name="Currency 19 9" xfId="381"/>
    <cellStyle name="Currency 2" xfId="382"/>
    <cellStyle name="Currency 3" xfId="383"/>
    <cellStyle name="Currency 4" xfId="384"/>
    <cellStyle name="Currency 5" xfId="385"/>
    <cellStyle name="Currency 6" xfId="386"/>
    <cellStyle name="Currency 7" xfId="387"/>
    <cellStyle name="Currency 8" xfId="388"/>
    <cellStyle name="Currency 9" xfId="389"/>
    <cellStyle name="Currency0" xfId="390"/>
    <cellStyle name="Date" xfId="391"/>
    <cellStyle name="Date 2" xfId="392"/>
    <cellStyle name="Euro" xfId="393"/>
    <cellStyle name="Explanatory Text" xfId="394"/>
    <cellStyle name="Explanatory Text 2" xfId="395"/>
    <cellStyle name="Explanatory Text 3" xfId="396"/>
    <cellStyle name="F2" xfId="397"/>
    <cellStyle name="F2 2" xfId="398"/>
    <cellStyle name="F2 2 2" xfId="399"/>
    <cellStyle name="F3" xfId="400"/>
    <cellStyle name="F3 2" xfId="401"/>
    <cellStyle name="F3 2 2" xfId="402"/>
    <cellStyle name="F4" xfId="403"/>
    <cellStyle name="F4 2" xfId="404"/>
    <cellStyle name="F4 2 2" xfId="405"/>
    <cellStyle name="F5" xfId="406"/>
    <cellStyle name="F5 10" xfId="407"/>
    <cellStyle name="F5 11" xfId="408"/>
    <cellStyle name="F5 12" xfId="409"/>
    <cellStyle name="F5 13" xfId="410"/>
    <cellStyle name="F5 14" xfId="411"/>
    <cellStyle name="F5 2" xfId="412"/>
    <cellStyle name="F5 2 2" xfId="413"/>
    <cellStyle name="F5 3" xfId="414"/>
    <cellStyle name="F5 4" xfId="415"/>
    <cellStyle name="F5 5" xfId="416"/>
    <cellStyle name="F5 6" xfId="417"/>
    <cellStyle name="F5 7" xfId="418"/>
    <cellStyle name="F5 8" xfId="419"/>
    <cellStyle name="F5 9" xfId="420"/>
    <cellStyle name="F6" xfId="421"/>
    <cellStyle name="F6 2" xfId="422"/>
    <cellStyle name="F6 2 2" xfId="423"/>
    <cellStyle name="F7" xfId="424"/>
    <cellStyle name="F7 10" xfId="425"/>
    <cellStyle name="F7 11" xfId="426"/>
    <cellStyle name="F7 12" xfId="427"/>
    <cellStyle name="F7 13" xfId="428"/>
    <cellStyle name="F7 14" xfId="429"/>
    <cellStyle name="F7 2" xfId="430"/>
    <cellStyle name="F7 3" xfId="431"/>
    <cellStyle name="F7 4" xfId="432"/>
    <cellStyle name="F7 5" xfId="433"/>
    <cellStyle name="F7 6" xfId="434"/>
    <cellStyle name="F7 6 2" xfId="435"/>
    <cellStyle name="F7 7" xfId="436"/>
    <cellStyle name="F7 8" xfId="437"/>
    <cellStyle name="F7 9" xfId="438"/>
    <cellStyle name="F8" xfId="439"/>
    <cellStyle name="F8 2" xfId="440"/>
    <cellStyle name="F8 2 2" xfId="441"/>
    <cellStyle name="Fixed" xfId="442"/>
    <cellStyle name="Fixed 2" xfId="443"/>
    <cellStyle name="Followed Hyperlink" xfId="444"/>
    <cellStyle name="Good" xfId="445"/>
    <cellStyle name="Good 2" xfId="446"/>
    <cellStyle name="Good 3" xfId="447"/>
    <cellStyle name="Heading 1" xfId="448"/>
    <cellStyle name="Heading 1 2" xfId="449"/>
    <cellStyle name="Heading 1 2 2" xfId="450"/>
    <cellStyle name="Heading 1 3" xfId="451"/>
    <cellStyle name="Heading 2" xfId="452"/>
    <cellStyle name="Heading 2 2" xfId="453"/>
    <cellStyle name="Heading 2 2 2" xfId="454"/>
    <cellStyle name="Heading 2 3" xfId="455"/>
    <cellStyle name="Heading 3" xfId="456"/>
    <cellStyle name="Heading 3 2" xfId="457"/>
    <cellStyle name="Heading 3 3" xfId="458"/>
    <cellStyle name="Heading 4" xfId="459"/>
    <cellStyle name="Heading 4 2" xfId="460"/>
    <cellStyle name="Heading 4 3" xfId="461"/>
    <cellStyle name="HEADING1" xfId="462"/>
    <cellStyle name="HEADING2" xfId="463"/>
    <cellStyle name="Hipervínculo" xfId="464"/>
    <cellStyle name="Hipervínculo visitado" xfId="465"/>
    <cellStyle name="Hyperlink" xfId="466"/>
    <cellStyle name="imf-one decimal" xfId="467"/>
    <cellStyle name="imf-zero decimal" xfId="468"/>
    <cellStyle name="Input" xfId="469"/>
    <cellStyle name="Input 2" xfId="470"/>
    <cellStyle name="Input 3" xfId="471"/>
    <cellStyle name="Linked Cell" xfId="472"/>
    <cellStyle name="Linked Cell 2" xfId="473"/>
    <cellStyle name="Linked Cell 3" xfId="474"/>
    <cellStyle name="Neutral" xfId="475"/>
    <cellStyle name="Neutral 2" xfId="476"/>
    <cellStyle name="Neutral 3" xfId="477"/>
    <cellStyle name="Normal - Style1" xfId="478"/>
    <cellStyle name="Normal 10" xfId="479"/>
    <cellStyle name="Normal 10 2" xfId="480"/>
    <cellStyle name="Normal 11" xfId="481"/>
    <cellStyle name="Normal 11 2" xfId="482"/>
    <cellStyle name="Normal 12" xfId="483"/>
    <cellStyle name="Normal 12 2" xfId="484"/>
    <cellStyle name="Normal 12 3" xfId="485"/>
    <cellStyle name="Normal 13" xfId="486"/>
    <cellStyle name="Normal 13 2" xfId="487"/>
    <cellStyle name="Normal 13 3" xfId="488"/>
    <cellStyle name="Normal 14" xfId="489"/>
    <cellStyle name="Normal 14 2" xfId="490"/>
    <cellStyle name="Normal 15" xfId="491"/>
    <cellStyle name="Normal 15 2" xfId="492"/>
    <cellStyle name="Normal 16" xfId="493"/>
    <cellStyle name="Normal 16 2" xfId="494"/>
    <cellStyle name="Normal 17" xfId="495"/>
    <cellStyle name="Normal 17 2" xfId="496"/>
    <cellStyle name="Normal 17 3" xfId="497"/>
    <cellStyle name="Normal 18" xfId="498"/>
    <cellStyle name="Normal 18 2" xfId="499"/>
    <cellStyle name="Normal 19" xfId="500"/>
    <cellStyle name="Normal 2" xfId="501"/>
    <cellStyle name="Normal 2 10" xfId="502"/>
    <cellStyle name="Normal 2 2" xfId="503"/>
    <cellStyle name="Normal 2 2 2" xfId="504"/>
    <cellStyle name="Normal 2 2 2 2" xfId="505"/>
    <cellStyle name="Normal 2 2 3" xfId="506"/>
    <cellStyle name="Normal 2 2 3 2" xfId="507"/>
    <cellStyle name="Normal 2 3" xfId="508"/>
    <cellStyle name="Normal 2 3 2" xfId="509"/>
    <cellStyle name="Normal 2 3 3" xfId="510"/>
    <cellStyle name="Normal 2 4" xfId="511"/>
    <cellStyle name="Normal 2 4 2" xfId="512"/>
    <cellStyle name="Normal 2 4 3" xfId="513"/>
    <cellStyle name="Normal 2 5" xfId="514"/>
    <cellStyle name="Normal 2 6" xfId="515"/>
    <cellStyle name="Normal 2 7" xfId="516"/>
    <cellStyle name="Normal 2 8" xfId="517"/>
    <cellStyle name="Normal 2 9" xfId="518"/>
    <cellStyle name="Normal 20" xfId="519"/>
    <cellStyle name="Normal 21" xfId="520"/>
    <cellStyle name="Normal 22" xfId="521"/>
    <cellStyle name="Normal 23" xfId="522"/>
    <cellStyle name="Normal 24" xfId="523"/>
    <cellStyle name="Normal 25" xfId="524"/>
    <cellStyle name="Normal 26" xfId="525"/>
    <cellStyle name="Normal 27" xfId="526"/>
    <cellStyle name="Normal 28" xfId="527"/>
    <cellStyle name="Normal 29" xfId="528"/>
    <cellStyle name="Normal 3" xfId="529"/>
    <cellStyle name="Normal 3 2" xfId="530"/>
    <cellStyle name="Normal 3 3" xfId="531"/>
    <cellStyle name="Normal 3 4" xfId="532"/>
    <cellStyle name="Normal 3 5" xfId="533"/>
    <cellStyle name="Normal 3 6" xfId="534"/>
    <cellStyle name="Normal 3 7" xfId="535"/>
    <cellStyle name="Normal 3 8" xfId="536"/>
    <cellStyle name="Normal 30" xfId="537"/>
    <cellStyle name="Normal 31" xfId="538"/>
    <cellStyle name="Normal 32" xfId="539"/>
    <cellStyle name="Normal 33" xfId="540"/>
    <cellStyle name="Normal 34" xfId="541"/>
    <cellStyle name="Normal 35" xfId="542"/>
    <cellStyle name="Normal 36" xfId="543"/>
    <cellStyle name="Normal 37" xfId="544"/>
    <cellStyle name="Normal 38" xfId="545"/>
    <cellStyle name="Normal 39" xfId="546"/>
    <cellStyle name="Normal 4" xfId="547"/>
    <cellStyle name="Normal 4 2" xfId="548"/>
    <cellStyle name="Normal 4 2 2" xfId="549"/>
    <cellStyle name="Normal 4 3" xfId="550"/>
    <cellStyle name="Normal 4 4" xfId="551"/>
    <cellStyle name="Normal 40" xfId="552"/>
    <cellStyle name="Normal 41" xfId="553"/>
    <cellStyle name="Normal 42" xfId="554"/>
    <cellStyle name="Normal 43" xfId="555"/>
    <cellStyle name="Normal 44" xfId="556"/>
    <cellStyle name="Normal 45" xfId="557"/>
    <cellStyle name="Normal 46" xfId="558"/>
    <cellStyle name="Normal 47" xfId="559"/>
    <cellStyle name="Normal 48" xfId="560"/>
    <cellStyle name="Normal 49" xfId="561"/>
    <cellStyle name="Normal 5" xfId="562"/>
    <cellStyle name="Normal 5 2" xfId="563"/>
    <cellStyle name="Normal 5 3" xfId="564"/>
    <cellStyle name="Normal 50" xfId="565"/>
    <cellStyle name="Normal 51" xfId="566"/>
    <cellStyle name="Normal 52" xfId="567"/>
    <cellStyle name="Normal 53" xfId="568"/>
    <cellStyle name="Normal 6" xfId="569"/>
    <cellStyle name="Normal 6 2" xfId="570"/>
    <cellStyle name="Normal 7" xfId="571"/>
    <cellStyle name="Normal 7 2" xfId="572"/>
    <cellStyle name="Normal 8" xfId="573"/>
    <cellStyle name="Normal 8 2" xfId="574"/>
    <cellStyle name="Normal 9" xfId="575"/>
    <cellStyle name="Normal 9 2" xfId="576"/>
    <cellStyle name="Note" xfId="577"/>
    <cellStyle name="Note 10" xfId="578"/>
    <cellStyle name="Note 10 2" xfId="579"/>
    <cellStyle name="Note 10 3" xfId="580"/>
    <cellStyle name="Note 11" xfId="581"/>
    <cellStyle name="Note 11 2" xfId="582"/>
    <cellStyle name="Note 11 3" xfId="583"/>
    <cellStyle name="Note 12" xfId="584"/>
    <cellStyle name="Note 12 2" xfId="585"/>
    <cellStyle name="Note 12 3" xfId="586"/>
    <cellStyle name="Note 13" xfId="587"/>
    <cellStyle name="Note 13 2" xfId="588"/>
    <cellStyle name="Note 13 2 2" xfId="589"/>
    <cellStyle name="Note 2" xfId="590"/>
    <cellStyle name="Note 2 10" xfId="591"/>
    <cellStyle name="Note 2 10 2" xfId="592"/>
    <cellStyle name="Note 2 10 3" xfId="593"/>
    <cellStyle name="Note 2 11" xfId="594"/>
    <cellStyle name="Note 2 12" xfId="595"/>
    <cellStyle name="Note 2 2" xfId="596"/>
    <cellStyle name="Note 2 2 2" xfId="597"/>
    <cellStyle name="Note 2 2 2 2" xfId="598"/>
    <cellStyle name="Note 2 2 2 3" xfId="599"/>
    <cellStyle name="Note 2 2 3" xfId="600"/>
    <cellStyle name="Note 2 2 3 2" xfId="601"/>
    <cellStyle name="Note 2 2 3 3" xfId="602"/>
    <cellStyle name="Note 2 2 4" xfId="603"/>
    <cellStyle name="Note 2 2 4 2" xfId="604"/>
    <cellStyle name="Note 2 2 4 3" xfId="605"/>
    <cellStyle name="Note 2 2 5" xfId="606"/>
    <cellStyle name="Note 2 2 5 2" xfId="607"/>
    <cellStyle name="Note 2 2 5 3" xfId="608"/>
    <cellStyle name="Note 2 2 6" xfId="609"/>
    <cellStyle name="Note 2 2 6 2" xfId="610"/>
    <cellStyle name="Note 2 2 6 3" xfId="611"/>
    <cellStyle name="Note 2 2 7" xfId="612"/>
    <cellStyle name="Note 2 2 8" xfId="613"/>
    <cellStyle name="Note 2 3" xfId="614"/>
    <cellStyle name="Note 2 3 2" xfId="615"/>
    <cellStyle name="Note 2 3 2 2" xfId="616"/>
    <cellStyle name="Note 2 3 2 3" xfId="617"/>
    <cellStyle name="Note 2 3 3" xfId="618"/>
    <cellStyle name="Note 2 3 3 2" xfId="619"/>
    <cellStyle name="Note 2 3 3 3" xfId="620"/>
    <cellStyle name="Note 2 3 4" xfId="621"/>
    <cellStyle name="Note 2 3 4 2" xfId="622"/>
    <cellStyle name="Note 2 3 4 3" xfId="623"/>
    <cellStyle name="Note 2 3 5" xfId="624"/>
    <cellStyle name="Note 2 3 5 2" xfId="625"/>
    <cellStyle name="Note 2 3 5 3" xfId="626"/>
    <cellStyle name="Note 2 3 6" xfId="627"/>
    <cellStyle name="Note 2 3 6 2" xfId="628"/>
    <cellStyle name="Note 2 3 6 3" xfId="629"/>
    <cellStyle name="Note 2 3 7" xfId="630"/>
    <cellStyle name="Note 2 3 8" xfId="631"/>
    <cellStyle name="Note 2 4" xfId="632"/>
    <cellStyle name="Note 2 4 2" xfId="633"/>
    <cellStyle name="Note 2 4 2 2" xfId="634"/>
    <cellStyle name="Note 2 4 2 3" xfId="635"/>
    <cellStyle name="Note 2 4 3" xfId="636"/>
    <cellStyle name="Note 2 4 3 2" xfId="637"/>
    <cellStyle name="Note 2 4 3 3" xfId="638"/>
    <cellStyle name="Note 2 4 4" xfId="639"/>
    <cellStyle name="Note 2 4 4 2" xfId="640"/>
    <cellStyle name="Note 2 4 4 3" xfId="641"/>
    <cellStyle name="Note 2 4 5" xfId="642"/>
    <cellStyle name="Note 2 4 5 2" xfId="643"/>
    <cellStyle name="Note 2 4 5 3" xfId="644"/>
    <cellStyle name="Note 2 4 6" xfId="645"/>
    <cellStyle name="Note 2 4 6 2" xfId="646"/>
    <cellStyle name="Note 2 4 6 3" xfId="647"/>
    <cellStyle name="Note 2 4 7" xfId="648"/>
    <cellStyle name="Note 2 4 8" xfId="649"/>
    <cellStyle name="Note 2 5" xfId="650"/>
    <cellStyle name="Note 2 5 2" xfId="651"/>
    <cellStyle name="Note 2 5 2 2" xfId="652"/>
    <cellStyle name="Note 2 5 2 3" xfId="653"/>
    <cellStyle name="Note 2 5 3" xfId="654"/>
    <cellStyle name="Note 2 5 3 2" xfId="655"/>
    <cellStyle name="Note 2 5 3 3" xfId="656"/>
    <cellStyle name="Note 2 5 4" xfId="657"/>
    <cellStyle name="Note 2 5 4 2" xfId="658"/>
    <cellStyle name="Note 2 5 4 3" xfId="659"/>
    <cellStyle name="Note 2 5 5" xfId="660"/>
    <cellStyle name="Note 2 5 5 2" xfId="661"/>
    <cellStyle name="Note 2 5 5 3" xfId="662"/>
    <cellStyle name="Note 2 5 6" xfId="663"/>
    <cellStyle name="Note 2 5 6 2" xfId="664"/>
    <cellStyle name="Note 2 5 6 3" xfId="665"/>
    <cellStyle name="Note 2 5 7" xfId="666"/>
    <cellStyle name="Note 2 5 8" xfId="667"/>
    <cellStyle name="Note 2 6" xfId="668"/>
    <cellStyle name="Note 2 6 2" xfId="669"/>
    <cellStyle name="Note 2 6 3" xfId="670"/>
    <cellStyle name="Note 2 7" xfId="671"/>
    <cellStyle name="Note 2 7 2" xfId="672"/>
    <cellStyle name="Note 2 7 3" xfId="673"/>
    <cellStyle name="Note 2 8" xfId="674"/>
    <cellStyle name="Note 2 8 2" xfId="675"/>
    <cellStyle name="Note 2 8 3" xfId="676"/>
    <cellStyle name="Note 2 9" xfId="677"/>
    <cellStyle name="Note 2 9 2" xfId="678"/>
    <cellStyle name="Note 2 9 3" xfId="679"/>
    <cellStyle name="Note 3" xfId="680"/>
    <cellStyle name="Note 3 10" xfId="681"/>
    <cellStyle name="Note 3 2" xfId="682"/>
    <cellStyle name="Note 3 2 2" xfId="683"/>
    <cellStyle name="Note 3 2 2 2" xfId="684"/>
    <cellStyle name="Note 3 2 2 3" xfId="685"/>
    <cellStyle name="Note 3 2 3" xfId="686"/>
    <cellStyle name="Note 3 2 3 2" xfId="687"/>
    <cellStyle name="Note 3 2 3 3" xfId="688"/>
    <cellStyle name="Note 3 2 4" xfId="689"/>
    <cellStyle name="Note 3 2 4 2" xfId="690"/>
    <cellStyle name="Note 3 2 4 3" xfId="691"/>
    <cellStyle name="Note 3 2 5" xfId="692"/>
    <cellStyle name="Note 3 2 5 2" xfId="693"/>
    <cellStyle name="Note 3 2 5 3" xfId="694"/>
    <cellStyle name="Note 3 2 6" xfId="695"/>
    <cellStyle name="Note 3 2 6 2" xfId="696"/>
    <cellStyle name="Note 3 2 6 3" xfId="697"/>
    <cellStyle name="Note 3 2 7" xfId="698"/>
    <cellStyle name="Note 3 2 8" xfId="699"/>
    <cellStyle name="Note 3 3" xfId="700"/>
    <cellStyle name="Note 3 3 2" xfId="701"/>
    <cellStyle name="Note 3 3 2 2" xfId="702"/>
    <cellStyle name="Note 3 3 2 3" xfId="703"/>
    <cellStyle name="Note 3 3 3" xfId="704"/>
    <cellStyle name="Note 3 3 3 2" xfId="705"/>
    <cellStyle name="Note 3 3 3 3" xfId="706"/>
    <cellStyle name="Note 3 3 4" xfId="707"/>
    <cellStyle name="Note 3 3 4 2" xfId="708"/>
    <cellStyle name="Note 3 3 4 3" xfId="709"/>
    <cellStyle name="Note 3 3 5" xfId="710"/>
    <cellStyle name="Note 3 3 5 2" xfId="711"/>
    <cellStyle name="Note 3 3 5 3" xfId="712"/>
    <cellStyle name="Note 3 3 6" xfId="713"/>
    <cellStyle name="Note 3 3 6 2" xfId="714"/>
    <cellStyle name="Note 3 3 6 3" xfId="715"/>
    <cellStyle name="Note 3 3 7" xfId="716"/>
    <cellStyle name="Note 3 3 8" xfId="717"/>
    <cellStyle name="Note 3 4" xfId="718"/>
    <cellStyle name="Note 3 4 2" xfId="719"/>
    <cellStyle name="Note 3 4 3" xfId="720"/>
    <cellStyle name="Note 3 5" xfId="721"/>
    <cellStyle name="Note 3 5 2" xfId="722"/>
    <cellStyle name="Note 3 5 3" xfId="723"/>
    <cellStyle name="Note 3 6" xfId="724"/>
    <cellStyle name="Note 3 6 2" xfId="725"/>
    <cellStyle name="Note 3 6 3" xfId="726"/>
    <cellStyle name="Note 3 7" xfId="727"/>
    <cellStyle name="Note 3 7 2" xfId="728"/>
    <cellStyle name="Note 3 7 3" xfId="729"/>
    <cellStyle name="Note 3 8" xfId="730"/>
    <cellStyle name="Note 3 8 2" xfId="731"/>
    <cellStyle name="Note 3 8 3" xfId="732"/>
    <cellStyle name="Note 3 9" xfId="733"/>
    <cellStyle name="Note 4" xfId="734"/>
    <cellStyle name="Note 4 10" xfId="735"/>
    <cellStyle name="Note 4 2" xfId="736"/>
    <cellStyle name="Note 4 2 2" xfId="737"/>
    <cellStyle name="Note 4 2 2 2" xfId="738"/>
    <cellStyle name="Note 4 2 2 3" xfId="739"/>
    <cellStyle name="Note 4 2 3" xfId="740"/>
    <cellStyle name="Note 4 2 3 2" xfId="741"/>
    <cellStyle name="Note 4 2 3 3" xfId="742"/>
    <cellStyle name="Note 4 2 4" xfId="743"/>
    <cellStyle name="Note 4 2 4 2" xfId="744"/>
    <cellStyle name="Note 4 2 4 3" xfId="745"/>
    <cellStyle name="Note 4 2 5" xfId="746"/>
    <cellStyle name="Note 4 2 5 2" xfId="747"/>
    <cellStyle name="Note 4 2 5 3" xfId="748"/>
    <cellStyle name="Note 4 2 6" xfId="749"/>
    <cellStyle name="Note 4 2 6 2" xfId="750"/>
    <cellStyle name="Note 4 2 6 3" xfId="751"/>
    <cellStyle name="Note 4 2 7" xfId="752"/>
    <cellStyle name="Note 4 2 8" xfId="753"/>
    <cellStyle name="Note 4 3" xfId="754"/>
    <cellStyle name="Note 4 3 2" xfId="755"/>
    <cellStyle name="Note 4 3 2 2" xfId="756"/>
    <cellStyle name="Note 4 3 2 3" xfId="757"/>
    <cellStyle name="Note 4 3 3" xfId="758"/>
    <cellStyle name="Note 4 3 3 2" xfId="759"/>
    <cellStyle name="Note 4 3 3 3" xfId="760"/>
    <cellStyle name="Note 4 3 4" xfId="761"/>
    <cellStyle name="Note 4 3 4 2" xfId="762"/>
    <cellStyle name="Note 4 3 4 3" xfId="763"/>
    <cellStyle name="Note 4 3 5" xfId="764"/>
    <cellStyle name="Note 4 3 5 2" xfId="765"/>
    <cellStyle name="Note 4 3 5 3" xfId="766"/>
    <cellStyle name="Note 4 3 6" xfId="767"/>
    <cellStyle name="Note 4 3 6 2" xfId="768"/>
    <cellStyle name="Note 4 3 6 3" xfId="769"/>
    <cellStyle name="Note 4 3 7" xfId="770"/>
    <cellStyle name="Note 4 3 8" xfId="771"/>
    <cellStyle name="Note 4 4" xfId="772"/>
    <cellStyle name="Note 4 4 2" xfId="773"/>
    <cellStyle name="Note 4 4 3" xfId="774"/>
    <cellStyle name="Note 4 5" xfId="775"/>
    <cellStyle name="Note 4 5 2" xfId="776"/>
    <cellStyle name="Note 4 5 3" xfId="777"/>
    <cellStyle name="Note 4 6" xfId="778"/>
    <cellStyle name="Note 4 6 2" xfId="779"/>
    <cellStyle name="Note 4 6 3" xfId="780"/>
    <cellStyle name="Note 4 7" xfId="781"/>
    <cellStyle name="Note 4 7 2" xfId="782"/>
    <cellStyle name="Note 4 7 3" xfId="783"/>
    <cellStyle name="Note 4 8" xfId="784"/>
    <cellStyle name="Note 4 8 2" xfId="785"/>
    <cellStyle name="Note 4 8 3" xfId="786"/>
    <cellStyle name="Note 4 9" xfId="787"/>
    <cellStyle name="Note 5" xfId="788"/>
    <cellStyle name="Note 5 10" xfId="789"/>
    <cellStyle name="Note 5 2" xfId="790"/>
    <cellStyle name="Note 5 2 2" xfId="791"/>
    <cellStyle name="Note 5 2 2 2" xfId="792"/>
    <cellStyle name="Note 5 2 2 3" xfId="793"/>
    <cellStyle name="Note 5 2 3" xfId="794"/>
    <cellStyle name="Note 5 2 3 2" xfId="795"/>
    <cellStyle name="Note 5 2 3 3" xfId="796"/>
    <cellStyle name="Note 5 2 4" xfId="797"/>
    <cellStyle name="Note 5 2 4 2" xfId="798"/>
    <cellStyle name="Note 5 2 4 3" xfId="799"/>
    <cellStyle name="Note 5 2 5" xfId="800"/>
    <cellStyle name="Note 5 2 5 2" xfId="801"/>
    <cellStyle name="Note 5 2 5 3" xfId="802"/>
    <cellStyle name="Note 5 2 6" xfId="803"/>
    <cellStyle name="Note 5 2 6 2" xfId="804"/>
    <cellStyle name="Note 5 2 6 3" xfId="805"/>
    <cellStyle name="Note 5 2 7" xfId="806"/>
    <cellStyle name="Note 5 2 8" xfId="807"/>
    <cellStyle name="Note 5 3" xfId="808"/>
    <cellStyle name="Note 5 3 2" xfId="809"/>
    <cellStyle name="Note 5 3 2 2" xfId="810"/>
    <cellStyle name="Note 5 3 2 3" xfId="811"/>
    <cellStyle name="Note 5 3 3" xfId="812"/>
    <cellStyle name="Note 5 3 3 2" xfId="813"/>
    <cellStyle name="Note 5 3 3 3" xfId="814"/>
    <cellStyle name="Note 5 3 4" xfId="815"/>
    <cellStyle name="Note 5 3 4 2" xfId="816"/>
    <cellStyle name="Note 5 3 4 3" xfId="817"/>
    <cellStyle name="Note 5 3 5" xfId="818"/>
    <cellStyle name="Note 5 3 5 2" xfId="819"/>
    <cellStyle name="Note 5 3 5 3" xfId="820"/>
    <cellStyle name="Note 5 3 6" xfId="821"/>
    <cellStyle name="Note 5 3 6 2" xfId="822"/>
    <cellStyle name="Note 5 3 6 3" xfId="823"/>
    <cellStyle name="Note 5 3 7" xfId="824"/>
    <cellStyle name="Note 5 3 8" xfId="825"/>
    <cellStyle name="Note 5 4" xfId="826"/>
    <cellStyle name="Note 5 4 2" xfId="827"/>
    <cellStyle name="Note 5 4 3" xfId="828"/>
    <cellStyle name="Note 5 5" xfId="829"/>
    <cellStyle name="Note 5 5 2" xfId="830"/>
    <cellStyle name="Note 5 5 3" xfId="831"/>
    <cellStyle name="Note 5 6" xfId="832"/>
    <cellStyle name="Note 5 6 2" xfId="833"/>
    <cellStyle name="Note 5 6 3" xfId="834"/>
    <cellStyle name="Note 5 7" xfId="835"/>
    <cellStyle name="Note 5 7 2" xfId="836"/>
    <cellStyle name="Note 5 7 3" xfId="837"/>
    <cellStyle name="Note 5 8" xfId="838"/>
    <cellStyle name="Note 5 8 2" xfId="839"/>
    <cellStyle name="Note 5 8 3" xfId="840"/>
    <cellStyle name="Note 5 9" xfId="841"/>
    <cellStyle name="Note 6" xfId="842"/>
    <cellStyle name="Note 6 10" xfId="843"/>
    <cellStyle name="Note 6 2" xfId="844"/>
    <cellStyle name="Note 6 2 2" xfId="845"/>
    <cellStyle name="Note 6 2 2 2" xfId="846"/>
    <cellStyle name="Note 6 2 2 3" xfId="847"/>
    <cellStyle name="Note 6 2 3" xfId="848"/>
    <cellStyle name="Note 6 2 3 2" xfId="849"/>
    <cellStyle name="Note 6 2 3 3" xfId="850"/>
    <cellStyle name="Note 6 2 4" xfId="851"/>
    <cellStyle name="Note 6 2 4 2" xfId="852"/>
    <cellStyle name="Note 6 2 4 3" xfId="853"/>
    <cellStyle name="Note 6 2 5" xfId="854"/>
    <cellStyle name="Note 6 2 5 2" xfId="855"/>
    <cellStyle name="Note 6 2 5 3" xfId="856"/>
    <cellStyle name="Note 6 2 6" xfId="857"/>
    <cellStyle name="Note 6 2 6 2" xfId="858"/>
    <cellStyle name="Note 6 2 6 3" xfId="859"/>
    <cellStyle name="Note 6 2 7" xfId="860"/>
    <cellStyle name="Note 6 2 8" xfId="861"/>
    <cellStyle name="Note 6 3" xfId="862"/>
    <cellStyle name="Note 6 3 2" xfId="863"/>
    <cellStyle name="Note 6 3 2 2" xfId="864"/>
    <cellStyle name="Note 6 3 2 3" xfId="865"/>
    <cellStyle name="Note 6 3 3" xfId="866"/>
    <cellStyle name="Note 6 3 3 2" xfId="867"/>
    <cellStyle name="Note 6 3 3 3" xfId="868"/>
    <cellStyle name="Note 6 3 4" xfId="869"/>
    <cellStyle name="Note 6 3 4 2" xfId="870"/>
    <cellStyle name="Note 6 3 4 3" xfId="871"/>
    <cellStyle name="Note 6 3 5" xfId="872"/>
    <cellStyle name="Note 6 3 5 2" xfId="873"/>
    <cellStyle name="Note 6 3 5 3" xfId="874"/>
    <cellStyle name="Note 6 3 6" xfId="875"/>
    <cellStyle name="Note 6 3 6 2" xfId="876"/>
    <cellStyle name="Note 6 3 6 3" xfId="877"/>
    <cellStyle name="Note 6 3 7" xfId="878"/>
    <cellStyle name="Note 6 3 8" xfId="879"/>
    <cellStyle name="Note 6 4" xfId="880"/>
    <cellStyle name="Note 6 4 2" xfId="881"/>
    <cellStyle name="Note 6 4 3" xfId="882"/>
    <cellStyle name="Note 6 5" xfId="883"/>
    <cellStyle name="Note 6 5 2" xfId="884"/>
    <cellStyle name="Note 6 5 3" xfId="885"/>
    <cellStyle name="Note 6 6" xfId="886"/>
    <cellStyle name="Note 6 6 2" xfId="887"/>
    <cellStyle name="Note 6 6 3" xfId="888"/>
    <cellStyle name="Note 6 7" xfId="889"/>
    <cellStyle name="Note 6 7 2" xfId="890"/>
    <cellStyle name="Note 6 7 3" xfId="891"/>
    <cellStyle name="Note 6 8" xfId="892"/>
    <cellStyle name="Note 6 8 2" xfId="893"/>
    <cellStyle name="Note 6 8 3" xfId="894"/>
    <cellStyle name="Note 6 9" xfId="895"/>
    <cellStyle name="Note 7" xfId="896"/>
    <cellStyle name="Note 7 2" xfId="897"/>
    <cellStyle name="Note 7 2 2" xfId="898"/>
    <cellStyle name="Note 7 2 3" xfId="899"/>
    <cellStyle name="Note 7 3" xfId="900"/>
    <cellStyle name="Note 7 3 2" xfId="901"/>
    <cellStyle name="Note 7 3 3" xfId="902"/>
    <cellStyle name="Note 7 4" xfId="903"/>
    <cellStyle name="Note 7 4 2" xfId="904"/>
    <cellStyle name="Note 7 4 3" xfId="905"/>
    <cellStyle name="Note 7 5" xfId="906"/>
    <cellStyle name="Note 7 5 2" xfId="907"/>
    <cellStyle name="Note 7 5 3" xfId="908"/>
    <cellStyle name="Note 7 6" xfId="909"/>
    <cellStyle name="Note 7 6 2" xfId="910"/>
    <cellStyle name="Note 7 6 3" xfId="911"/>
    <cellStyle name="Note 7 7" xfId="912"/>
    <cellStyle name="Note 7 8" xfId="913"/>
    <cellStyle name="Note 8" xfId="914"/>
    <cellStyle name="Note 8 2" xfId="915"/>
    <cellStyle name="Note 8 2 2" xfId="916"/>
    <cellStyle name="Note 8 3" xfId="917"/>
    <cellStyle name="Note 9" xfId="918"/>
    <cellStyle name="Note 9 2" xfId="919"/>
    <cellStyle name="Note 9 2 2" xfId="920"/>
    <cellStyle name="Note 9 2 3" xfId="921"/>
    <cellStyle name="Note 9 3" xfId="922"/>
    <cellStyle name="Note 9 3 2" xfId="923"/>
    <cellStyle name="Note 9 3 3" xfId="924"/>
    <cellStyle name="Note 9 4" xfId="925"/>
    <cellStyle name="Note 9 4 2" xfId="926"/>
    <cellStyle name="Note 9 4 3" xfId="927"/>
    <cellStyle name="Note 9 5" xfId="928"/>
    <cellStyle name="Note 9 5 2" xfId="929"/>
    <cellStyle name="Note 9 5 3" xfId="930"/>
    <cellStyle name="Note 9 6" xfId="931"/>
    <cellStyle name="Note 9 6 2" xfId="932"/>
    <cellStyle name="Note 9 6 3" xfId="933"/>
    <cellStyle name="Note 9 7" xfId="934"/>
    <cellStyle name="Note 9 8" xfId="935"/>
    <cellStyle name="Output" xfId="936"/>
    <cellStyle name="Output 2" xfId="937"/>
    <cellStyle name="Output 3" xfId="938"/>
    <cellStyle name="Percent" xfId="939"/>
    <cellStyle name="Percent 2" xfId="940"/>
    <cellStyle name="Percent 2 2" xfId="941"/>
    <cellStyle name="Percent 3" xfId="942"/>
    <cellStyle name="Percent 3 2" xfId="943"/>
    <cellStyle name="Percent 3 3" xfId="944"/>
    <cellStyle name="Percent 4" xfId="945"/>
    <cellStyle name="Percent 5" xfId="946"/>
    <cellStyle name="Percent 6" xfId="947"/>
    <cellStyle name="Percent 7" xfId="948"/>
    <cellStyle name="percentage difference one decimal" xfId="949"/>
    <cellStyle name="percentage difference zero decimal" xfId="950"/>
    <cellStyle name="Title" xfId="951"/>
    <cellStyle name="Title 2" xfId="952"/>
    <cellStyle name="Title 3" xfId="953"/>
    <cellStyle name="Total" xfId="954"/>
    <cellStyle name="Total 2" xfId="955"/>
    <cellStyle name="Total 2 2" xfId="956"/>
    <cellStyle name="Total 2 3" xfId="957"/>
    <cellStyle name="Total 3" xfId="958"/>
    <cellStyle name="Warning Text" xfId="959"/>
    <cellStyle name="Warning Text 2" xfId="960"/>
    <cellStyle name="Warning Text 3" xfId="9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mibia%20IMD-%20Analytical%20Purpo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mibia%20%20Generic%20Financial%20Corporations%20-New%20Master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-6SR"/>
      <sheetName val="BoN-1SR"/>
      <sheetName val="STA-1SG"/>
      <sheetName val="AFR-BoN"/>
      <sheetName val="ODC-2SR"/>
      <sheetName val="AFR-ODC"/>
      <sheetName val="AFR-DCS"/>
      <sheetName val="MON-5SR"/>
      <sheetName val="STA-2SG"/>
      <sheetName val="Selected 1"/>
      <sheetName val="Selected 2"/>
      <sheetName val="STA-3SG"/>
      <sheetName val="FundAccounts"/>
    </sheetNames>
    <sheetDataSet>
      <sheetData sheetId="2">
        <row r="10"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</row>
        <row r="11">
          <cell r="FP11">
            <v>994.8589791599999</v>
          </cell>
          <cell r="FQ11">
            <v>984.18297916</v>
          </cell>
          <cell r="FR11">
            <v>959.51497558</v>
          </cell>
          <cell r="FS11">
            <v>131.86744245</v>
          </cell>
          <cell r="FT11">
            <v>170.53744245000001</v>
          </cell>
          <cell r="FU11">
            <v>99.89944245000001</v>
          </cell>
          <cell r="FV11">
            <v>170.20146345</v>
          </cell>
          <cell r="FW11">
            <v>69.00918045</v>
          </cell>
          <cell r="FX11">
            <v>126.48518045</v>
          </cell>
          <cell r="FY11">
            <v>90.49918045000001</v>
          </cell>
          <cell r="FZ11">
            <v>115.75118045</v>
          </cell>
          <cell r="GA11">
            <v>58.49918045</v>
          </cell>
        </row>
        <row r="12">
          <cell r="FP12">
            <v>8440.10959728</v>
          </cell>
          <cell r="FQ12">
            <v>9442.82009397</v>
          </cell>
          <cell r="FR12">
            <v>6990.29240228</v>
          </cell>
          <cell r="FS12">
            <v>7137.3015326</v>
          </cell>
          <cell r="FT12">
            <v>4824.54569412</v>
          </cell>
          <cell r="FU12">
            <v>5299.14296598</v>
          </cell>
          <cell r="FV12">
            <v>3944.05135877</v>
          </cell>
          <cell r="FW12">
            <v>4395.33093261</v>
          </cell>
          <cell r="FX12">
            <v>3487.74130979</v>
          </cell>
          <cell r="FY12">
            <v>8227.923720179999</v>
          </cell>
          <cell r="FZ12">
            <v>8102.287012819999</v>
          </cell>
          <cell r="GA12">
            <v>6593.873820069999</v>
          </cell>
        </row>
        <row r="13"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</row>
        <row r="14">
          <cell r="FP14">
            <v>3407.26900023</v>
          </cell>
          <cell r="FQ14">
            <v>4594.0601089599995</v>
          </cell>
          <cell r="FR14">
            <v>4074.83727349</v>
          </cell>
          <cell r="FS14">
            <v>2584.29042388</v>
          </cell>
          <cell r="FT14">
            <v>6606.86139358</v>
          </cell>
          <cell r="FU14">
            <v>2521.96162072</v>
          </cell>
          <cell r="FV14">
            <v>3908.5817077900006</v>
          </cell>
          <cell r="FW14">
            <v>3677.9999058500007</v>
          </cell>
          <cell r="FX14">
            <v>3391.15775807</v>
          </cell>
          <cell r="FY14">
            <v>3381.0387419400004</v>
          </cell>
          <cell r="FZ14">
            <v>2338.3728279599995</v>
          </cell>
          <cell r="GA14">
            <v>2778.1397337699996</v>
          </cell>
        </row>
        <row r="15">
          <cell r="FP15">
            <v>13307.195266039998</v>
          </cell>
          <cell r="FQ15">
            <v>11041.518271230001</v>
          </cell>
          <cell r="FR15">
            <v>13715.64755192</v>
          </cell>
          <cell r="FS15">
            <v>14816.48610962</v>
          </cell>
          <cell r="FT15">
            <v>13351.018599539999</v>
          </cell>
          <cell r="FU15">
            <v>13099.877808939998</v>
          </cell>
          <cell r="FV15">
            <v>14151.830423779998</v>
          </cell>
          <cell r="FW15">
            <v>12339.879182450002</v>
          </cell>
          <cell r="FX15">
            <v>13864.28836407</v>
          </cell>
          <cell r="FY15">
            <v>13342.777335329998</v>
          </cell>
          <cell r="FZ15">
            <v>14740.364740880003</v>
          </cell>
          <cell r="GA15">
            <v>14976.75806858</v>
          </cell>
        </row>
        <row r="16"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</row>
        <row r="17"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</row>
        <row r="18"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</row>
        <row r="19"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</row>
        <row r="21">
          <cell r="FP21">
            <v>1.6940753213692001</v>
          </cell>
          <cell r="FQ21">
            <v>1.698385564359904</v>
          </cell>
          <cell r="FR21">
            <v>1.604788934655984</v>
          </cell>
          <cell r="FS21">
            <v>1.5342754448904963</v>
          </cell>
          <cell r="FT21">
            <v>1.689189631725568</v>
          </cell>
          <cell r="FU21">
            <v>1.5885217891586398</v>
          </cell>
          <cell r="FV21">
            <v>1.504393434340776</v>
          </cell>
          <cell r="FW21">
            <v>1.537598156483256</v>
          </cell>
          <cell r="FX21">
            <v>1.478123399683476</v>
          </cell>
          <cell r="FY21">
            <v>1.584506454643476</v>
          </cell>
          <cell r="FZ21">
            <v>1.690889509603476</v>
          </cell>
          <cell r="GA21">
            <v>1.449357421622292</v>
          </cell>
        </row>
        <row r="22">
          <cell r="FP22">
            <v>103.9694612</v>
          </cell>
          <cell r="FQ22">
            <v>105.70891056</v>
          </cell>
          <cell r="FR22">
            <v>109.30593418000001</v>
          </cell>
          <cell r="FS22">
            <v>115.46910883</v>
          </cell>
          <cell r="FT22">
            <v>119.98629779000001</v>
          </cell>
          <cell r="FU22">
            <v>118.64009364</v>
          </cell>
          <cell r="FV22">
            <v>121.66746857</v>
          </cell>
          <cell r="FW22">
            <v>132.7373658</v>
          </cell>
          <cell r="FX22">
            <v>136.95269098</v>
          </cell>
          <cell r="FY22">
            <v>137.83889385</v>
          </cell>
          <cell r="FZ22">
            <v>129.36414119</v>
          </cell>
          <cell r="GA22">
            <v>123.53689879000002</v>
          </cell>
        </row>
        <row r="23">
          <cell r="FP23">
            <v>2451.66560629</v>
          </cell>
          <cell r="FQ23">
            <v>2451.66560629</v>
          </cell>
          <cell r="FR23">
            <v>4162.030393420001</v>
          </cell>
          <cell r="FS23">
            <v>5486.876305430001</v>
          </cell>
          <cell r="FT23">
            <v>5787.15817185</v>
          </cell>
          <cell r="FU23">
            <v>5457.97389087</v>
          </cell>
          <cell r="FV23">
            <v>5189.16082036</v>
          </cell>
          <cell r="FW23">
            <v>5300.04895944</v>
          </cell>
          <cell r="FX23">
            <v>2024.6952034899998</v>
          </cell>
          <cell r="FY23">
            <v>1972.5695145500001</v>
          </cell>
          <cell r="FZ23">
            <v>4539.651276529999</v>
          </cell>
          <cell r="GA23">
            <v>2221.6144527399997</v>
          </cell>
        </row>
        <row r="61"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</row>
        <row r="62"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</row>
        <row r="63"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</row>
        <row r="64"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</row>
        <row r="66"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</row>
        <row r="70">
          <cell r="FP70">
            <v>3192.239749845249</v>
          </cell>
          <cell r="FQ70">
            <v>3198.4849730910023</v>
          </cell>
          <cell r="FR70">
            <v>2963.208580873603</v>
          </cell>
          <cell r="FS70">
            <v>2815.9997486379966</v>
          </cell>
          <cell r="FT70">
            <v>3132.2558681139926</v>
          </cell>
          <cell r="FU70">
            <v>2954.098485454544</v>
          </cell>
          <cell r="FV70">
            <v>2808.614524404527</v>
          </cell>
          <cell r="FW70">
            <v>2868.6281452338108</v>
          </cell>
          <cell r="FX70">
            <v>2754.76682223959</v>
          </cell>
          <cell r="FY70">
            <v>2953.027875765558</v>
          </cell>
          <cell r="FZ70">
            <v>3151.288929311526</v>
          </cell>
          <cell r="GA70">
            <v>2701.1570333688724</v>
          </cell>
        </row>
        <row r="86"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</row>
        <row r="98">
          <cell r="FP98">
            <v>503.71594938000004</v>
          </cell>
          <cell r="FQ98">
            <v>51.90252038</v>
          </cell>
          <cell r="FR98">
            <v>52.14496914</v>
          </cell>
          <cell r="FS98">
            <v>52.384004739999995</v>
          </cell>
          <cell r="FT98">
            <v>52.639825259999995</v>
          </cell>
          <cell r="FU98">
            <v>724.0346025100001</v>
          </cell>
          <cell r="FV98">
            <v>206.91888726000002</v>
          </cell>
          <cell r="FW98">
            <v>91.95843336</v>
          </cell>
          <cell r="FX98">
            <v>757.85883363</v>
          </cell>
          <cell r="FY98">
            <v>486.55187985</v>
          </cell>
          <cell r="FZ98">
            <v>391.44571140999994</v>
          </cell>
          <cell r="GA98">
            <v>770.47828183</v>
          </cell>
        </row>
        <row r="128">
          <cell r="FP128">
            <v>0</v>
          </cell>
          <cell r="FQ128">
            <v>82.92276063</v>
          </cell>
          <cell r="FR128">
            <v>1896.78003524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257.07579081</v>
          </cell>
          <cell r="FX128">
            <v>0</v>
          </cell>
          <cell r="FY128">
            <v>230.70411918000002</v>
          </cell>
          <cell r="FZ128">
            <v>1329.94140569</v>
          </cell>
          <cell r="GA128">
            <v>169.93253324</v>
          </cell>
        </row>
        <row r="129"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</row>
        <row r="132">
          <cell r="FP132">
            <v>0</v>
          </cell>
          <cell r="FQ132">
            <v>82.92276063</v>
          </cell>
          <cell r="FR132">
            <v>1896.78003524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257.07579081</v>
          </cell>
          <cell r="FX132">
            <v>0</v>
          </cell>
          <cell r="FY132">
            <v>230.70411918000002</v>
          </cell>
          <cell r="FZ132">
            <v>1329.94140569</v>
          </cell>
          <cell r="GA132">
            <v>169.93253324</v>
          </cell>
        </row>
        <row r="135"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</row>
        <row r="138"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</row>
        <row r="141"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</row>
        <row r="144"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</row>
        <row r="149">
          <cell r="FP149">
            <v>11363.08220665</v>
          </cell>
          <cell r="FQ149">
            <v>9279.79113161</v>
          </cell>
          <cell r="FR149">
            <v>7905.417465789999</v>
          </cell>
          <cell r="FS149">
            <v>8569.58974449</v>
          </cell>
          <cell r="FT149">
            <v>7158.102593510001</v>
          </cell>
          <cell r="FU149">
            <v>6730.95828642</v>
          </cell>
          <cell r="FV149">
            <v>6705.861425960001</v>
          </cell>
          <cell r="FW149">
            <v>5424.8575403800005</v>
          </cell>
          <cell r="FX149">
            <v>5619.05534544</v>
          </cell>
          <cell r="FY149">
            <v>5495.31973517</v>
          </cell>
          <cell r="FZ149">
            <v>4802.742550790001</v>
          </cell>
          <cell r="GA149">
            <v>4726.26978377</v>
          </cell>
        </row>
        <row r="152"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</row>
        <row r="155"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</row>
        <row r="158"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</row>
        <row r="164"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</row>
        <row r="167"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</row>
        <row r="170"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</row>
        <row r="175"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</row>
        <row r="179"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</row>
        <row r="184">
          <cell r="FP184">
            <v>1.835856</v>
          </cell>
          <cell r="FQ184">
            <v>0.001</v>
          </cell>
          <cell r="FR184">
            <v>0.001</v>
          </cell>
          <cell r="FS184">
            <v>0.001</v>
          </cell>
          <cell r="FT184">
            <v>0.001</v>
          </cell>
          <cell r="FU184">
            <v>0.001</v>
          </cell>
          <cell r="FV184">
            <v>0.001</v>
          </cell>
          <cell r="FW184">
            <v>0.001</v>
          </cell>
          <cell r="FX184">
            <v>0.001</v>
          </cell>
          <cell r="FY184">
            <v>0.001</v>
          </cell>
          <cell r="FZ184">
            <v>0.001</v>
          </cell>
          <cell r="GA184">
            <v>0.001</v>
          </cell>
        </row>
        <row r="212"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</row>
        <row r="231"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</row>
        <row r="251"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>
            <v>0</v>
          </cell>
          <cell r="FY251">
            <v>0</v>
          </cell>
          <cell r="FZ251">
            <v>0</v>
          </cell>
          <cell r="GA251">
            <v>0</v>
          </cell>
        </row>
        <row r="270">
          <cell r="FP270">
            <v>41.540038530000004</v>
          </cell>
          <cell r="FQ270">
            <v>41.064653390000004</v>
          </cell>
          <cell r="FR270">
            <v>40.515404249999996</v>
          </cell>
          <cell r="FS270">
            <v>41.67697784</v>
          </cell>
          <cell r="FT270">
            <v>39.93986665</v>
          </cell>
          <cell r="FU270">
            <v>39.81093832</v>
          </cell>
          <cell r="FV270">
            <v>40.06559927</v>
          </cell>
          <cell r="FW270">
            <v>40.85126092</v>
          </cell>
          <cell r="FX270">
            <v>41.76412158</v>
          </cell>
          <cell r="FY270">
            <v>41.647480619999996</v>
          </cell>
          <cell r="FZ270">
            <v>42.831712419999995</v>
          </cell>
          <cell r="GA270">
            <v>43.42974425</v>
          </cell>
        </row>
        <row r="288">
          <cell r="FP288">
            <v>4031.823054889999</v>
          </cell>
          <cell r="FQ288">
            <v>3797.7214695599996</v>
          </cell>
          <cell r="FR288">
            <v>4015.85858943</v>
          </cell>
          <cell r="FS288">
            <v>3974.7155281899995</v>
          </cell>
          <cell r="FT288">
            <v>3999.6876451200005</v>
          </cell>
          <cell r="FU288">
            <v>3921.839636139999</v>
          </cell>
          <cell r="FV288">
            <v>3974.84206354</v>
          </cell>
          <cell r="FW288">
            <v>4123.2708517</v>
          </cell>
          <cell r="FX288">
            <v>3959.99444104</v>
          </cell>
          <cell r="FY288">
            <v>4002.5068607</v>
          </cell>
          <cell r="FZ288">
            <v>4318.49654459</v>
          </cell>
          <cell r="GA288">
            <v>4393.82708042</v>
          </cell>
        </row>
        <row r="291">
          <cell r="FP291">
            <v>2162.9786413400006</v>
          </cell>
          <cell r="FQ291">
            <v>3864.3404207000003</v>
          </cell>
          <cell r="FR291">
            <v>7088.57554442</v>
          </cell>
          <cell r="FS291">
            <v>4114.896468030001</v>
          </cell>
          <cell r="FT291">
            <v>4385.696837010001</v>
          </cell>
          <cell r="FU291">
            <v>2966.55243214</v>
          </cell>
          <cell r="FV291">
            <v>3193.3755884600014</v>
          </cell>
          <cell r="FW291">
            <v>2631.4698688099998</v>
          </cell>
          <cell r="FX291">
            <v>3061.496663640001</v>
          </cell>
          <cell r="FY291">
            <v>2811.1905710600004</v>
          </cell>
          <cell r="FZ291">
            <v>4209.7628991500005</v>
          </cell>
          <cell r="GA291">
            <v>3551.1471491700013</v>
          </cell>
        </row>
        <row r="301"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</row>
        <row r="330">
          <cell r="FP330">
            <v>0</v>
          </cell>
          <cell r="FQ330">
            <v>0</v>
          </cell>
          <cell r="FR330">
            <v>0</v>
          </cell>
          <cell r="FS330">
            <v>0</v>
          </cell>
          <cell r="FT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</row>
        <row r="333">
          <cell r="FP333">
            <v>0</v>
          </cell>
          <cell r="FQ333">
            <v>0</v>
          </cell>
          <cell r="FR333">
            <v>0</v>
          </cell>
          <cell r="FS333">
            <v>0</v>
          </cell>
          <cell r="FT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</row>
        <row r="336"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</row>
        <row r="340">
          <cell r="FP340">
            <v>0</v>
          </cell>
          <cell r="FQ340">
            <v>0</v>
          </cell>
          <cell r="FR340">
            <v>0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</row>
        <row r="343"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</row>
        <row r="389"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</row>
        <row r="390"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</row>
        <row r="393"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</row>
        <row r="396">
          <cell r="FP396">
            <v>0</v>
          </cell>
          <cell r="FQ396">
            <v>0</v>
          </cell>
          <cell r="FR396">
            <v>0</v>
          </cell>
          <cell r="FS396">
            <v>0</v>
          </cell>
          <cell r="FT396">
            <v>0</v>
          </cell>
          <cell r="FU396">
            <v>0</v>
          </cell>
          <cell r="FV396">
            <v>0</v>
          </cell>
          <cell r="FW396">
            <v>0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</row>
        <row r="400">
          <cell r="FP400">
            <v>0</v>
          </cell>
          <cell r="FQ400">
            <v>0</v>
          </cell>
          <cell r="FR400">
            <v>0</v>
          </cell>
          <cell r="FS400">
            <v>0</v>
          </cell>
          <cell r="FT400">
            <v>0</v>
          </cell>
          <cell r="FU400">
            <v>0</v>
          </cell>
          <cell r="FV400">
            <v>0</v>
          </cell>
          <cell r="FW400">
            <v>0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</row>
        <row r="403">
          <cell r="FP403">
            <v>0</v>
          </cell>
          <cell r="FQ403">
            <v>0</v>
          </cell>
          <cell r="FR403">
            <v>0</v>
          </cell>
          <cell r="FS403">
            <v>0</v>
          </cell>
          <cell r="FT403">
            <v>0</v>
          </cell>
          <cell r="FU403">
            <v>0</v>
          </cell>
          <cell r="FV403">
            <v>0</v>
          </cell>
          <cell r="FW403">
            <v>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</row>
        <row r="406">
          <cell r="FP406">
            <v>0</v>
          </cell>
          <cell r="FQ406">
            <v>0</v>
          </cell>
          <cell r="FR406">
            <v>0</v>
          </cell>
          <cell r="FS406">
            <v>0</v>
          </cell>
          <cell r="FT406">
            <v>0</v>
          </cell>
          <cell r="FU406">
            <v>0</v>
          </cell>
          <cell r="FV406">
            <v>0</v>
          </cell>
          <cell r="FW406">
            <v>0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</row>
        <row r="423">
          <cell r="FP423">
            <v>0</v>
          </cell>
          <cell r="FQ423">
            <v>0</v>
          </cell>
          <cell r="FR423">
            <v>0</v>
          </cell>
          <cell r="FS423">
            <v>0</v>
          </cell>
          <cell r="FT423">
            <v>0</v>
          </cell>
          <cell r="FU423">
            <v>0</v>
          </cell>
          <cell r="FV423">
            <v>0</v>
          </cell>
          <cell r="FW423">
            <v>0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</row>
        <row r="440">
          <cell r="FP440">
            <v>2.139E-05</v>
          </cell>
          <cell r="FQ440">
            <v>2.139E-05</v>
          </cell>
          <cell r="FR440">
            <v>2.139E-05</v>
          </cell>
          <cell r="FS440">
            <v>2.139E-05</v>
          </cell>
          <cell r="FT440">
            <v>2.139E-05</v>
          </cell>
          <cell r="FU440">
            <v>2.1400000000000002E-05</v>
          </cell>
          <cell r="FV440">
            <v>2.139E-05</v>
          </cell>
          <cell r="FW440">
            <v>2.139E-05</v>
          </cell>
          <cell r="FX440">
            <v>2.139E-05</v>
          </cell>
          <cell r="FY440">
            <v>2.139E-05</v>
          </cell>
          <cell r="FZ440">
            <v>2.139E-05</v>
          </cell>
          <cell r="GA440">
            <v>2.139E-05</v>
          </cell>
        </row>
        <row r="442">
          <cell r="FP442">
            <v>0</v>
          </cell>
          <cell r="FQ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0</v>
          </cell>
          <cell r="FV442">
            <v>0</v>
          </cell>
          <cell r="FW442">
            <v>0</v>
          </cell>
          <cell r="FX442">
            <v>0</v>
          </cell>
          <cell r="FY442">
            <v>0</v>
          </cell>
          <cell r="FZ442">
            <v>0</v>
          </cell>
          <cell r="GA442">
            <v>0</v>
          </cell>
        </row>
        <row r="475">
          <cell r="FP475">
            <v>2910.76203986</v>
          </cell>
          <cell r="FQ475">
            <v>2910.76203986</v>
          </cell>
          <cell r="FR475">
            <v>2910.76203986</v>
          </cell>
          <cell r="FS475">
            <v>2910.76203986</v>
          </cell>
          <cell r="FT475">
            <v>3060.5536109299996</v>
          </cell>
          <cell r="FU475">
            <v>3164.13176685</v>
          </cell>
          <cell r="FV475">
            <v>3917.71353373</v>
          </cell>
          <cell r="FW475">
            <v>3896.9691325100002</v>
          </cell>
          <cell r="FX475">
            <v>3922.35686851</v>
          </cell>
          <cell r="FY475">
            <v>8864.14193188</v>
          </cell>
          <cell r="FZ475">
            <v>8795.919616469999</v>
          </cell>
          <cell r="GA475">
            <v>7772.45599595</v>
          </cell>
        </row>
        <row r="476">
          <cell r="FP476">
            <v>2910.76203986</v>
          </cell>
          <cell r="FQ476">
            <v>2910.76203986</v>
          </cell>
          <cell r="FR476">
            <v>2910.76203986</v>
          </cell>
          <cell r="FS476">
            <v>2910.76203986</v>
          </cell>
          <cell r="FT476">
            <v>3060.5536109299996</v>
          </cell>
          <cell r="FU476">
            <v>3164.13176685</v>
          </cell>
          <cell r="FV476">
            <v>3184.799049</v>
          </cell>
          <cell r="FW476">
            <v>3157.693673</v>
          </cell>
          <cell r="FX476">
            <v>3203.081409</v>
          </cell>
          <cell r="FY476">
            <v>8138.85311643</v>
          </cell>
          <cell r="FZ476">
            <v>8145.630801019999</v>
          </cell>
          <cell r="GA476">
            <v>7106.47864323</v>
          </cell>
        </row>
        <row r="493">
          <cell r="FP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  <cell r="FX493">
            <v>0</v>
          </cell>
          <cell r="FY493">
            <v>0</v>
          </cell>
          <cell r="FZ493">
            <v>0</v>
          </cell>
          <cell r="GA493">
            <v>0</v>
          </cell>
        </row>
        <row r="494">
          <cell r="FP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  <cell r="FX494">
            <v>0</v>
          </cell>
          <cell r="FY494">
            <v>0</v>
          </cell>
          <cell r="FZ494">
            <v>0</v>
          </cell>
          <cell r="GA494">
            <v>0</v>
          </cell>
        </row>
        <row r="511">
          <cell r="FP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  <cell r="FX511">
            <v>0</v>
          </cell>
          <cell r="FY511">
            <v>0</v>
          </cell>
          <cell r="FZ511">
            <v>0</v>
          </cell>
          <cell r="GA511">
            <v>0</v>
          </cell>
        </row>
        <row r="512">
          <cell r="FP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  <cell r="FX512">
            <v>0</v>
          </cell>
          <cell r="FY512">
            <v>0</v>
          </cell>
          <cell r="FZ512">
            <v>0</v>
          </cell>
          <cell r="GA512">
            <v>0</v>
          </cell>
        </row>
        <row r="530">
          <cell r="FP530">
            <v>40</v>
          </cell>
          <cell r="FQ530">
            <v>40</v>
          </cell>
          <cell r="FR530">
            <v>40</v>
          </cell>
          <cell r="FS530">
            <v>40</v>
          </cell>
          <cell r="FT530">
            <v>40</v>
          </cell>
          <cell r="FU530">
            <v>40</v>
          </cell>
          <cell r="FV530">
            <v>40</v>
          </cell>
          <cell r="FW530">
            <v>40</v>
          </cell>
          <cell r="FX530">
            <v>40</v>
          </cell>
          <cell r="FY530">
            <v>40</v>
          </cell>
          <cell r="FZ530">
            <v>40</v>
          </cell>
          <cell r="GA530">
            <v>40</v>
          </cell>
        </row>
        <row r="531">
          <cell r="FP531">
            <v>160.00740747000032</v>
          </cell>
          <cell r="FQ531">
            <v>160.00740747000032</v>
          </cell>
          <cell r="FR531">
            <v>159.95341771</v>
          </cell>
          <cell r="FS531">
            <v>0</v>
          </cell>
          <cell r="FT531">
            <v>0</v>
          </cell>
          <cell r="FU531">
            <v>0.0031185</v>
          </cell>
          <cell r="FV531">
            <v>0</v>
          </cell>
          <cell r="FW531">
            <v>0</v>
          </cell>
          <cell r="FX531">
            <v>0</v>
          </cell>
          <cell r="FY531">
            <v>0</v>
          </cell>
          <cell r="FZ531">
            <v>0</v>
          </cell>
          <cell r="GA531">
            <v>0</v>
          </cell>
        </row>
        <row r="532">
          <cell r="FP532">
            <v>93.69801057999999</v>
          </cell>
          <cell r="FQ532">
            <v>150.54227525000002</v>
          </cell>
          <cell r="FR532">
            <v>195.61387756000005</v>
          </cell>
          <cell r="FS532">
            <v>212.97754530999995</v>
          </cell>
          <cell r="FT532">
            <v>248.37898081000003</v>
          </cell>
          <cell r="FU532">
            <v>264.18742825000004</v>
          </cell>
          <cell r="FV532">
            <v>332.2281669100104</v>
          </cell>
          <cell r="FW532">
            <v>360.09637667999993</v>
          </cell>
          <cell r="FX532">
            <v>372.7473082000001</v>
          </cell>
          <cell r="FY532">
            <v>383.80040733000004</v>
          </cell>
          <cell r="FZ532">
            <v>369.54404872</v>
          </cell>
          <cell r="GA532">
            <v>311.9138589800001</v>
          </cell>
        </row>
        <row r="533">
          <cell r="FP533">
            <v>6107.95820232</v>
          </cell>
          <cell r="FQ533">
            <v>6079.65046203</v>
          </cell>
          <cell r="FR533">
            <v>7344.517045189999</v>
          </cell>
          <cell r="FS533">
            <v>7566.440941320001</v>
          </cell>
          <cell r="FT533">
            <v>8710.610411239999</v>
          </cell>
          <cell r="FU533">
            <v>8035.458390140001</v>
          </cell>
          <cell r="FV533">
            <v>7494.87126501</v>
          </cell>
          <cell r="FW533">
            <v>7705.03369287</v>
          </cell>
          <cell r="FX533">
            <v>7290.665636680001</v>
          </cell>
          <cell r="FY533">
            <v>7187.374790780001</v>
          </cell>
          <cell r="FZ533">
            <v>7330.801135749999</v>
          </cell>
          <cell r="GA533">
            <v>5158.894815129999</v>
          </cell>
        </row>
        <row r="534">
          <cell r="FP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  <cell r="FX534">
            <v>0</v>
          </cell>
          <cell r="FY534">
            <v>0</v>
          </cell>
          <cell r="FZ534">
            <v>0</v>
          </cell>
          <cell r="GA534">
            <v>0</v>
          </cell>
        </row>
        <row r="537">
          <cell r="FP537">
            <v>920.1516635</v>
          </cell>
          <cell r="FQ537">
            <v>698.68167448</v>
          </cell>
          <cell r="FR537">
            <v>731.0261135399999</v>
          </cell>
          <cell r="FS537">
            <v>751.3707974299999</v>
          </cell>
          <cell r="FT537">
            <v>773.3738731999999</v>
          </cell>
          <cell r="FU537">
            <v>800.55404274</v>
          </cell>
          <cell r="FV537">
            <v>808.2321695800001</v>
          </cell>
          <cell r="FW537">
            <v>829.21853766</v>
          </cell>
          <cell r="FX537">
            <v>3642.72185095</v>
          </cell>
          <cell r="FY537">
            <v>3671.2309760699995</v>
          </cell>
          <cell r="FZ537">
            <v>911.32402708</v>
          </cell>
          <cell r="GA537">
            <v>926.30516861</v>
          </cell>
        </row>
        <row r="548">
          <cell r="FP548">
            <v>10.45392627</v>
          </cell>
          <cell r="FQ548">
            <v>8.53381127</v>
          </cell>
          <cell r="FR548">
            <v>8.386096559999999</v>
          </cell>
          <cell r="FS548">
            <v>7.8620624</v>
          </cell>
          <cell r="FT548">
            <v>9.48749821</v>
          </cell>
          <cell r="FU548">
            <v>8.89123663</v>
          </cell>
          <cell r="FV548">
            <v>8.442996149999999</v>
          </cell>
          <cell r="FW548">
            <v>9.052928439999999</v>
          </cell>
          <cell r="FX548">
            <v>7.55249009</v>
          </cell>
          <cell r="FY548">
            <v>7.971257229999999</v>
          </cell>
          <cell r="FZ548">
            <v>5.52117183</v>
          </cell>
          <cell r="GA548">
            <v>9.921625220000001</v>
          </cell>
        </row>
        <row r="565">
          <cell r="FP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  <cell r="FX565">
            <v>0</v>
          </cell>
          <cell r="FY565">
            <v>0</v>
          </cell>
          <cell r="FZ565">
            <v>0</v>
          </cell>
          <cell r="GA565">
            <v>0</v>
          </cell>
        </row>
        <row r="582">
          <cell r="FP582">
            <v>284.95753526</v>
          </cell>
          <cell r="FQ582">
            <v>277.49164086999997</v>
          </cell>
          <cell r="FR582">
            <v>306.11891141</v>
          </cell>
          <cell r="FS582">
            <v>276.92375224</v>
          </cell>
          <cell r="FT582">
            <v>279.41871686</v>
          </cell>
          <cell r="FU582">
            <v>291.0458239</v>
          </cell>
          <cell r="FV582">
            <v>270.30499338000004</v>
          </cell>
          <cell r="FW582">
            <v>274.21411813</v>
          </cell>
          <cell r="FX582">
            <v>272.23362345</v>
          </cell>
          <cell r="FY582">
            <v>272.7173657</v>
          </cell>
          <cell r="FZ582">
            <v>269.34694802</v>
          </cell>
          <cell r="GA582">
            <v>275.42762911</v>
          </cell>
        </row>
        <row r="592">
          <cell r="FP592">
            <v>-286.92587599387997</v>
          </cell>
          <cell r="FQ592">
            <v>-271.00531222664233</v>
          </cell>
          <cell r="FR592">
            <v>-205.08931421894667</v>
          </cell>
          <cell r="FS592">
            <v>-170.64903501310582</v>
          </cell>
          <cell r="FT592">
            <v>-214.3613431022669</v>
          </cell>
          <cell r="FU592">
            <v>-213.05713016538536</v>
          </cell>
          <cell r="FV592">
            <v>-203.0630651901865</v>
          </cell>
          <cell r="FW592">
            <v>-188.80573802732712</v>
          </cell>
          <cell r="FX592">
            <v>-167.1302635599063</v>
          </cell>
          <cell r="FY592">
            <v>-436.6920376209145</v>
          </cell>
          <cell r="FZ592">
            <v>-649.8750385519219</v>
          </cell>
          <cell r="GA592">
            <v>-274.7181880772495</v>
          </cell>
        </row>
      </sheetData>
      <sheetData sheetId="4">
        <row r="74">
          <cell r="FP74">
            <v>82140.0278633154</v>
          </cell>
          <cell r="FQ74">
            <v>82606.71342489932</v>
          </cell>
          <cell r="FR74">
            <v>82853.29254533324</v>
          </cell>
          <cell r="FS74">
            <v>83578.0397946225</v>
          </cell>
          <cell r="FT74">
            <v>84157.99976173209</v>
          </cell>
          <cell r="FU74">
            <v>84511.98343170664</v>
          </cell>
          <cell r="FV74">
            <v>85124.04279864495</v>
          </cell>
          <cell r="FW74">
            <v>86368.60085836056</v>
          </cell>
          <cell r="FX74">
            <v>87326.24037658513</v>
          </cell>
          <cell r="FY74">
            <v>87506.66074117967</v>
          </cell>
          <cell r="FZ74">
            <v>88813.32805314138</v>
          </cell>
          <cell r="GA74">
            <v>89430.49979300478</v>
          </cell>
        </row>
        <row r="76">
          <cell r="FP76">
            <v>0.00559618</v>
          </cell>
          <cell r="FQ76">
            <v>0.017041169999999998</v>
          </cell>
          <cell r="FR76">
            <v>0.005627</v>
          </cell>
          <cell r="FS76">
            <v>0.011758130000000002</v>
          </cell>
          <cell r="FT76">
            <v>0.00485253</v>
          </cell>
          <cell r="FU76">
            <v>0.052592</v>
          </cell>
          <cell r="FV76">
            <v>0.0299957</v>
          </cell>
          <cell r="FW76">
            <v>0.01517458</v>
          </cell>
          <cell r="FX76">
            <v>0.028828379999999997</v>
          </cell>
          <cell r="FY76">
            <v>0.037</v>
          </cell>
          <cell r="FZ76">
            <v>0.014</v>
          </cell>
          <cell r="GA76">
            <v>0.00618504</v>
          </cell>
        </row>
        <row r="79">
          <cell r="FP79">
            <v>25.92204247</v>
          </cell>
          <cell r="FQ79">
            <v>27.12490125</v>
          </cell>
          <cell r="FR79">
            <v>26.683111780000004</v>
          </cell>
          <cell r="FS79">
            <v>27.21143343</v>
          </cell>
          <cell r="FT79">
            <v>26.70556291</v>
          </cell>
          <cell r="FU79">
            <v>27.492464</v>
          </cell>
          <cell r="FV79">
            <v>30.097709870000003</v>
          </cell>
          <cell r="FW79">
            <v>28.03221201</v>
          </cell>
          <cell r="FX79">
            <v>25.66460646</v>
          </cell>
          <cell r="FY79">
            <v>24.643496340000002</v>
          </cell>
          <cell r="FZ79">
            <v>36.70239273999999</v>
          </cell>
          <cell r="GA79">
            <v>27.258354339999997</v>
          </cell>
        </row>
        <row r="80">
          <cell r="FP80">
            <v>687.41648835</v>
          </cell>
          <cell r="FQ80">
            <v>630.76976468</v>
          </cell>
          <cell r="FR80">
            <v>698.83654373</v>
          </cell>
          <cell r="FS80">
            <v>766.96249867</v>
          </cell>
          <cell r="FT80">
            <v>861.02308956</v>
          </cell>
          <cell r="FU80">
            <v>874.53000607</v>
          </cell>
          <cell r="FV80">
            <v>857.2234921</v>
          </cell>
          <cell r="FW80">
            <v>1018.55659949</v>
          </cell>
          <cell r="FX80">
            <v>1013.6429398700001</v>
          </cell>
          <cell r="FY80">
            <v>1060.61452122</v>
          </cell>
          <cell r="FZ80">
            <v>1251.86275022</v>
          </cell>
          <cell r="GA80">
            <v>1248.21794207</v>
          </cell>
        </row>
        <row r="84">
          <cell r="FP84">
            <v>7.449022210000001</v>
          </cell>
          <cell r="FQ84">
            <v>6.3331209799999995</v>
          </cell>
          <cell r="FR84">
            <v>6.95352616</v>
          </cell>
          <cell r="FS84">
            <v>6.503663089999999</v>
          </cell>
          <cell r="FT84">
            <v>6.59837393</v>
          </cell>
          <cell r="FU84">
            <v>5.632990039999999</v>
          </cell>
          <cell r="FV84">
            <v>5.72595625</v>
          </cell>
          <cell r="FW84">
            <v>9.87700152</v>
          </cell>
          <cell r="FX84">
            <v>5.18144787</v>
          </cell>
          <cell r="FY84">
            <v>4.680021969999999</v>
          </cell>
          <cell r="FZ84">
            <v>4.6715668500000005</v>
          </cell>
          <cell r="GA84">
            <v>4.523064009999999</v>
          </cell>
        </row>
        <row r="85">
          <cell r="FP85">
            <v>257.73374047000004</v>
          </cell>
          <cell r="FQ85">
            <v>220.76323523</v>
          </cell>
          <cell r="FR85">
            <v>240.81772468</v>
          </cell>
          <cell r="FS85">
            <v>238.80893814</v>
          </cell>
          <cell r="FT85">
            <v>266.75587902</v>
          </cell>
          <cell r="FU85">
            <v>266.33593524</v>
          </cell>
          <cell r="FV85">
            <v>268.36920304</v>
          </cell>
          <cell r="FW85">
            <v>270.61610906</v>
          </cell>
          <cell r="FX85">
            <v>244.18191631</v>
          </cell>
          <cell r="FY85">
            <v>240.07499717</v>
          </cell>
          <cell r="FZ85">
            <v>248.66970557</v>
          </cell>
          <cell r="GA85">
            <v>494.9067870099999</v>
          </cell>
        </row>
        <row r="86">
          <cell r="FP86">
            <v>1611.98549264</v>
          </cell>
          <cell r="FQ86">
            <v>1711.55376858</v>
          </cell>
          <cell r="FR86">
            <v>1482.3224861200001</v>
          </cell>
          <cell r="FS86">
            <v>1636.4662336499998</v>
          </cell>
          <cell r="FT86">
            <v>1746.0867392500002</v>
          </cell>
          <cell r="FU86">
            <v>1539.3623723599999</v>
          </cell>
          <cell r="FV86">
            <v>1488.54932343</v>
          </cell>
          <cell r="FW86">
            <v>1440.61014498</v>
          </cell>
          <cell r="FX86">
            <v>1646.4515164199997</v>
          </cell>
          <cell r="FY86">
            <v>1494.43310984</v>
          </cell>
          <cell r="FZ86">
            <v>1644.28964452</v>
          </cell>
          <cell r="GA86">
            <v>1855.1736829500003</v>
          </cell>
        </row>
        <row r="87">
          <cell r="FP87">
            <v>33085.8168333745</v>
          </cell>
          <cell r="FQ87">
            <v>33339.9983264385</v>
          </cell>
          <cell r="FR87">
            <v>33421.57374840617</v>
          </cell>
          <cell r="FS87">
            <v>33631.59912212381</v>
          </cell>
          <cell r="FT87">
            <v>33495.08316074446</v>
          </cell>
          <cell r="FU87">
            <v>33738.00385565035</v>
          </cell>
          <cell r="FV87">
            <v>34166.36433757096</v>
          </cell>
          <cell r="FW87">
            <v>34560.53486891805</v>
          </cell>
          <cell r="FX87">
            <v>35265.460386759965</v>
          </cell>
          <cell r="FY87">
            <v>35174.42254785005</v>
          </cell>
          <cell r="FZ87">
            <v>35559.26188949004</v>
          </cell>
          <cell r="GA87">
            <v>35343.072188297665</v>
          </cell>
        </row>
        <row r="88">
          <cell r="FP88">
            <v>46027.495250840904</v>
          </cell>
          <cell r="FQ88">
            <v>46223.89120710082</v>
          </cell>
          <cell r="FR88">
            <v>46513.623611287076</v>
          </cell>
          <cell r="FS88">
            <v>46806.81433936869</v>
          </cell>
          <cell r="FT88">
            <v>47055.4932139147</v>
          </cell>
          <cell r="FU88">
            <v>47418.73623955629</v>
          </cell>
          <cell r="FV88">
            <v>47648.13874857399</v>
          </cell>
          <cell r="FW88">
            <v>48298.2821174725</v>
          </cell>
          <cell r="FX88">
            <v>48540.420310755166</v>
          </cell>
          <cell r="FY88">
            <v>48921.54446742961</v>
          </cell>
          <cell r="FZ88">
            <v>49466.70223693134</v>
          </cell>
          <cell r="GA88">
            <v>50054.259904957114</v>
          </cell>
        </row>
        <row r="233">
          <cell r="FP233">
            <v>77791.33704864187</v>
          </cell>
          <cell r="FQ233">
            <v>80079.51291514284</v>
          </cell>
          <cell r="FR233">
            <v>83685.79110366145</v>
          </cell>
          <cell r="FS233">
            <v>84950.95685923664</v>
          </cell>
          <cell r="FT233">
            <v>84908.88141002896</v>
          </cell>
          <cell r="FU233">
            <v>82268.95255886618</v>
          </cell>
          <cell r="FV233">
            <v>83423.81185752695</v>
          </cell>
          <cell r="FW233">
            <v>83928.72526756546</v>
          </cell>
          <cell r="FX233">
            <v>82095.84815318415</v>
          </cell>
          <cell r="FY233">
            <v>83376.90580468944</v>
          </cell>
          <cell r="FZ233">
            <v>83276.99732274906</v>
          </cell>
          <cell r="GA233">
            <v>83065.44786536625</v>
          </cell>
        </row>
        <row r="234">
          <cell r="FP234">
            <v>36486.345449107735</v>
          </cell>
          <cell r="FQ234">
            <v>38015.53249396499</v>
          </cell>
          <cell r="FR234">
            <v>41127.077672289975</v>
          </cell>
          <cell r="FS234">
            <v>40616.72592563489</v>
          </cell>
          <cell r="FT234">
            <v>38739.472922237466</v>
          </cell>
          <cell r="FU234">
            <v>36765.35574586496</v>
          </cell>
          <cell r="FV234">
            <v>37701.56821829771</v>
          </cell>
          <cell r="FW234">
            <v>37872.68006316762</v>
          </cell>
          <cell r="FX234">
            <v>37041.20851902001</v>
          </cell>
          <cell r="FY234">
            <v>37239.06847546631</v>
          </cell>
          <cell r="FZ234">
            <v>36538.38135842245</v>
          </cell>
          <cell r="GA234">
            <v>36768.79890241228</v>
          </cell>
        </row>
        <row r="235">
          <cell r="FP235">
            <v>35652.77045510773</v>
          </cell>
          <cell r="FQ235">
            <v>37292.031776964985</v>
          </cell>
          <cell r="FR235">
            <v>40230.44698828997</v>
          </cell>
          <cell r="FS235">
            <v>39982.21819163489</v>
          </cell>
          <cell r="FT235">
            <v>37805.75422623746</v>
          </cell>
          <cell r="FU235">
            <v>36016.366869864956</v>
          </cell>
          <cell r="FV235">
            <v>36930.69623029771</v>
          </cell>
          <cell r="FW235">
            <v>37197.27944216762</v>
          </cell>
          <cell r="FX235">
            <v>36244.25227702001</v>
          </cell>
          <cell r="FY235">
            <v>36252.029466497406</v>
          </cell>
          <cell r="FZ235">
            <v>35716.123980422446</v>
          </cell>
          <cell r="GA235">
            <v>36056.74426041228</v>
          </cell>
        </row>
        <row r="236">
          <cell r="FP236">
            <v>4658.843780769999</v>
          </cell>
          <cell r="FQ236">
            <v>4766.13085246</v>
          </cell>
          <cell r="FR236">
            <v>5198.18691749</v>
          </cell>
          <cell r="FS236">
            <v>5310.024006379998</v>
          </cell>
          <cell r="FT236">
            <v>5065.184105380001</v>
          </cell>
          <cell r="FU236">
            <v>4407.78616504</v>
          </cell>
          <cell r="FV236">
            <v>4472.48476484</v>
          </cell>
          <cell r="FW236">
            <v>4404.809374409999</v>
          </cell>
          <cell r="FX236">
            <v>4536.979948270002</v>
          </cell>
          <cell r="FY236">
            <v>4918.18406676</v>
          </cell>
          <cell r="FZ236">
            <v>4489.18517237</v>
          </cell>
          <cell r="GA236">
            <v>4349.01014901</v>
          </cell>
        </row>
        <row r="237">
          <cell r="FP237">
            <v>1011.4097038699999</v>
          </cell>
          <cell r="FQ237">
            <v>1107.25715993</v>
          </cell>
          <cell r="FR237">
            <v>1391.5600435</v>
          </cell>
          <cell r="FS237">
            <v>1047.91183097</v>
          </cell>
          <cell r="FT237">
            <v>1007.08575609</v>
          </cell>
          <cell r="FU237">
            <v>875.86610549</v>
          </cell>
          <cell r="FV237">
            <v>872.60165379</v>
          </cell>
          <cell r="FW237">
            <v>846.0018448300001</v>
          </cell>
          <cell r="FX237">
            <v>745.5618317200001</v>
          </cell>
          <cell r="FY237">
            <v>827.5443444299999</v>
          </cell>
          <cell r="FZ237">
            <v>709.59518496</v>
          </cell>
          <cell r="GA237">
            <v>670.21717842</v>
          </cell>
        </row>
        <row r="238">
          <cell r="FP238">
            <v>1972.27114805</v>
          </cell>
          <cell r="FQ238">
            <v>2720.85695761</v>
          </cell>
          <cell r="FR238">
            <v>2877.27993278</v>
          </cell>
          <cell r="FS238">
            <v>2840.73919965</v>
          </cell>
          <cell r="FT238">
            <v>2446.525213149999</v>
          </cell>
          <cell r="FU238">
            <v>2055.22339035</v>
          </cell>
          <cell r="FV238">
            <v>2365.5213849999996</v>
          </cell>
          <cell r="FW238">
            <v>2193.0144764700003</v>
          </cell>
          <cell r="FX238">
            <v>2247.6008161200007</v>
          </cell>
          <cell r="FY238">
            <v>2524.3187850083877</v>
          </cell>
          <cell r="FZ238">
            <v>2428.83157361</v>
          </cell>
          <cell r="GA238">
            <v>2633.63706776</v>
          </cell>
        </row>
        <row r="239">
          <cell r="FP239">
            <v>19051.853983947727</v>
          </cell>
          <cell r="FQ239">
            <v>19692.59828609498</v>
          </cell>
          <cell r="FR239">
            <v>21499.92305138998</v>
          </cell>
          <cell r="FS239">
            <v>21752.7720308449</v>
          </cell>
          <cell r="FT239">
            <v>20454.275524707464</v>
          </cell>
          <cell r="FU239">
            <v>19681.56983578495</v>
          </cell>
          <cell r="FV239">
            <v>20149.90214313771</v>
          </cell>
          <cell r="FW239">
            <v>20961.58344862763</v>
          </cell>
          <cell r="FX239">
            <v>20213.127323420013</v>
          </cell>
          <cell r="FY239">
            <v>19181.57435457903</v>
          </cell>
          <cell r="FZ239">
            <v>19089.237890312477</v>
          </cell>
          <cell r="GA239">
            <v>19829.807251982304</v>
          </cell>
        </row>
        <row r="240">
          <cell r="FP240">
            <v>8958.391838470005</v>
          </cell>
          <cell r="FQ240">
            <v>9005.18852087</v>
          </cell>
          <cell r="FR240">
            <v>9263.497043129995</v>
          </cell>
          <cell r="FS240">
            <v>9030.771123789997</v>
          </cell>
          <cell r="FT240">
            <v>8832.683626909999</v>
          </cell>
          <cell r="FU240">
            <v>8995.921373200003</v>
          </cell>
          <cell r="FV240">
            <v>9070.186283529998</v>
          </cell>
          <cell r="FW240">
            <v>8791.870297829995</v>
          </cell>
          <cell r="FX240">
            <v>8500.982357489995</v>
          </cell>
          <cell r="FY240">
            <v>8800.40791571999</v>
          </cell>
          <cell r="FZ240">
            <v>8999.274159169967</v>
          </cell>
          <cell r="GA240">
            <v>8574.072613239976</v>
          </cell>
        </row>
        <row r="241">
          <cell r="FP241">
            <v>833.574994</v>
          </cell>
          <cell r="FQ241">
            <v>723.5007169999999</v>
          </cell>
          <cell r="FR241">
            <v>896.630684</v>
          </cell>
          <cell r="FS241">
            <v>634.507734</v>
          </cell>
          <cell r="FT241">
            <v>933.718696</v>
          </cell>
          <cell r="FU241">
            <v>748.988876</v>
          </cell>
          <cell r="FV241">
            <v>770.871988</v>
          </cell>
          <cell r="FW241">
            <v>675.400621</v>
          </cell>
          <cell r="FX241">
            <v>796.956242</v>
          </cell>
          <cell r="FY241">
            <v>987.039008968899</v>
          </cell>
          <cell r="FZ241">
            <v>822.257378</v>
          </cell>
          <cell r="GA241">
            <v>712.054642</v>
          </cell>
        </row>
        <row r="247">
          <cell r="FP247">
            <v>41304.991599534136</v>
          </cell>
          <cell r="FQ247">
            <v>42063.98042117786</v>
          </cell>
          <cell r="FR247">
            <v>42558.71343137148</v>
          </cell>
          <cell r="FS247">
            <v>44334.23093360175</v>
          </cell>
          <cell r="FT247">
            <v>46169.408487791494</v>
          </cell>
          <cell r="FU247">
            <v>45503.59681300122</v>
          </cell>
          <cell r="FV247">
            <v>45722.243639229244</v>
          </cell>
          <cell r="FW247">
            <v>46056.045204397844</v>
          </cell>
          <cell r="FX247">
            <v>45054.639634164145</v>
          </cell>
          <cell r="FY247">
            <v>46137.837329223126</v>
          </cell>
          <cell r="FZ247">
            <v>46738.6159643266</v>
          </cell>
          <cell r="GA247">
            <v>46296.64896295397</v>
          </cell>
        </row>
        <row r="248">
          <cell r="FP248">
            <v>41304.991599534136</v>
          </cell>
          <cell r="FQ248">
            <v>42063.98042117786</v>
          </cell>
          <cell r="FR248">
            <v>42558.71343137148</v>
          </cell>
          <cell r="FS248">
            <v>44334.23093360175</v>
          </cell>
          <cell r="FT248">
            <v>46169.408487791494</v>
          </cell>
          <cell r="FU248">
            <v>45503.59681300122</v>
          </cell>
          <cell r="FV248">
            <v>45722.243639229244</v>
          </cell>
          <cell r="FW248">
            <v>46056.045204397844</v>
          </cell>
          <cell r="FX248">
            <v>45054.639634164145</v>
          </cell>
          <cell r="FY248">
            <v>46137.837329223126</v>
          </cell>
          <cell r="FZ248">
            <v>46738.6159643266</v>
          </cell>
          <cell r="GA248">
            <v>46296.64896295397</v>
          </cell>
        </row>
        <row r="249">
          <cell r="FP249">
            <v>3963.7578349299997</v>
          </cell>
          <cell r="FQ249">
            <v>4154.9883382299995</v>
          </cell>
          <cell r="FR249">
            <v>4010.26524065</v>
          </cell>
          <cell r="FS249">
            <v>4231.77505624</v>
          </cell>
          <cell r="FT249">
            <v>2549.22330387</v>
          </cell>
          <cell r="FU249">
            <v>4864.9883857800005</v>
          </cell>
          <cell r="FV249">
            <v>4127.178607610001</v>
          </cell>
          <cell r="FW249">
            <v>4076.0182914399998</v>
          </cell>
          <cell r="FX249">
            <v>4020.9159626666997</v>
          </cell>
          <cell r="FY249">
            <v>4098.715321218499</v>
          </cell>
          <cell r="FZ249">
            <v>3871.2592557252</v>
          </cell>
          <cell r="GA249">
            <v>3930.437604076199</v>
          </cell>
        </row>
        <row r="250">
          <cell r="FP250">
            <v>549.3008573999998</v>
          </cell>
          <cell r="FQ250">
            <v>469.41227141</v>
          </cell>
          <cell r="FR250">
            <v>483.41882084</v>
          </cell>
          <cell r="FS250">
            <v>604.85691394</v>
          </cell>
          <cell r="FT250">
            <v>2379.23123643</v>
          </cell>
          <cell r="FU250">
            <v>549.79740333</v>
          </cell>
          <cell r="FV250">
            <v>542.1790684099999</v>
          </cell>
          <cell r="FW250">
            <v>532.8935127100001</v>
          </cell>
          <cell r="FX250">
            <v>508.512002707</v>
          </cell>
          <cell r="FY250">
            <v>450.21212639579994</v>
          </cell>
          <cell r="FZ250">
            <v>441.3841546098999</v>
          </cell>
          <cell r="GA250">
            <v>361.7328010392</v>
          </cell>
        </row>
        <row r="251">
          <cell r="FP251">
            <v>1375.7042276900002</v>
          </cell>
          <cell r="FQ251">
            <v>1775.0715140699997</v>
          </cell>
          <cell r="FR251">
            <v>1919.51043362</v>
          </cell>
          <cell r="FS251">
            <v>2145.10833605</v>
          </cell>
          <cell r="FT251">
            <v>2280.8771414199996</v>
          </cell>
          <cell r="FU251">
            <v>1626.8534802400002</v>
          </cell>
          <cell r="FV251">
            <v>2097.42465782</v>
          </cell>
          <cell r="FW251">
            <v>2308.7710228500005</v>
          </cell>
          <cell r="FX251">
            <v>2409.2271209633</v>
          </cell>
          <cell r="FY251">
            <v>2385.3918382864</v>
          </cell>
          <cell r="FZ251">
            <v>2444.4780143791</v>
          </cell>
          <cell r="GA251">
            <v>2650.8469281073</v>
          </cell>
        </row>
        <row r="252">
          <cell r="FP252">
            <v>11094.50314375015</v>
          </cell>
          <cell r="FQ252">
            <v>11225.601823279147</v>
          </cell>
          <cell r="FR252">
            <v>11294.757359210567</v>
          </cell>
          <cell r="FS252">
            <v>11797.333185832415</v>
          </cell>
          <cell r="FT252">
            <v>13130.843210924791</v>
          </cell>
          <cell r="FU252">
            <v>12540.631439477218</v>
          </cell>
          <cell r="FV252">
            <v>12695.04154023894</v>
          </cell>
          <cell r="FW252">
            <v>12680.746562837003</v>
          </cell>
          <cell r="FX252">
            <v>11102.28082707132</v>
          </cell>
          <cell r="FY252">
            <v>12380.746189698866</v>
          </cell>
          <cell r="FZ252">
            <v>12868.97135079983</v>
          </cell>
          <cell r="GA252">
            <v>11992.722670264102</v>
          </cell>
        </row>
        <row r="253">
          <cell r="FP253">
            <v>24321.725535763988</v>
          </cell>
          <cell r="FQ253">
            <v>24438.906474188716</v>
          </cell>
          <cell r="FR253">
            <v>24850.76157705091</v>
          </cell>
          <cell r="FS253">
            <v>25555.15744153933</v>
          </cell>
          <cell r="FT253">
            <v>25829.233595146703</v>
          </cell>
          <cell r="FU253">
            <v>25921.326104174004</v>
          </cell>
          <cell r="FV253">
            <v>26260.419765150302</v>
          </cell>
          <cell r="FW253">
            <v>26457.615814560842</v>
          </cell>
          <cell r="FX253">
            <v>27013.703720755824</v>
          </cell>
          <cell r="FY253">
            <v>26822.771853623566</v>
          </cell>
          <cell r="FZ253">
            <v>27112.523188812567</v>
          </cell>
          <cell r="GA253">
            <v>27360.908959467168</v>
          </cell>
        </row>
        <row r="254">
          <cell r="DH254">
            <v>0</v>
          </cell>
        </row>
        <row r="261">
          <cell r="FP261">
            <v>8994.644036992275</v>
          </cell>
          <cell r="FQ261">
            <v>8682.29041018502</v>
          </cell>
          <cell r="FR261">
            <v>7853.456770128024</v>
          </cell>
          <cell r="FS261">
            <v>7592.847145395106</v>
          </cell>
          <cell r="FT261">
            <v>7017.024585422542</v>
          </cell>
          <cell r="FU261">
            <v>7998.814004735054</v>
          </cell>
          <cell r="FV261">
            <v>7497.2580661723005</v>
          </cell>
          <cell r="FW261">
            <v>6876.825197892378</v>
          </cell>
          <cell r="FX261">
            <v>8840.051422180002</v>
          </cell>
          <cell r="FY261">
            <v>8124.964975997105</v>
          </cell>
          <cell r="FZ261">
            <v>10741.008235784127</v>
          </cell>
          <cell r="GA261">
            <v>10634.363155607794</v>
          </cell>
        </row>
        <row r="262">
          <cell r="FP262">
            <v>5224.925842102275</v>
          </cell>
          <cell r="FQ262">
            <v>5001.16461043502</v>
          </cell>
          <cell r="FR262">
            <v>4698.529569738023</v>
          </cell>
          <cell r="FS262">
            <v>4515.1937222051065</v>
          </cell>
          <cell r="FT262">
            <v>4775.958089522543</v>
          </cell>
          <cell r="FU262">
            <v>4772.025748955054</v>
          </cell>
          <cell r="FV262">
            <v>5003.867936142301</v>
          </cell>
          <cell r="FW262">
            <v>4316.529854262379</v>
          </cell>
          <cell r="FX262">
            <v>4983.097813470002</v>
          </cell>
          <cell r="FY262">
            <v>4242.632712577105</v>
          </cell>
          <cell r="FZ262">
            <v>6446.952898547553</v>
          </cell>
          <cell r="GA262">
            <v>5528.382257367719</v>
          </cell>
        </row>
        <row r="263">
          <cell r="FP263">
            <v>2089.0037343422746</v>
          </cell>
          <cell r="FQ263">
            <v>2027.87097265502</v>
          </cell>
          <cell r="FR263">
            <v>2645.5055572480233</v>
          </cell>
          <cell r="FS263">
            <v>2279.206583015107</v>
          </cell>
          <cell r="FT263">
            <v>2337.2037410825433</v>
          </cell>
          <cell r="FU263">
            <v>2147.4561166150543</v>
          </cell>
          <cell r="FV263">
            <v>2143.1653708623007</v>
          </cell>
          <cell r="FW263">
            <v>2222.6744210023785</v>
          </cell>
          <cell r="FX263">
            <v>2554.5557398600013</v>
          </cell>
          <cell r="FY263">
            <v>2101.5595735571046</v>
          </cell>
          <cell r="FZ263">
            <v>3534.560688017553</v>
          </cell>
          <cell r="GA263">
            <v>3710.3620080077194</v>
          </cell>
        </row>
        <row r="278">
          <cell r="FP278">
            <v>3135.9221077600005</v>
          </cell>
          <cell r="FQ278">
            <v>2973.29363778</v>
          </cell>
          <cell r="FR278">
            <v>2053.02401249</v>
          </cell>
          <cell r="FS278">
            <v>2235.9871391899997</v>
          </cell>
          <cell r="FT278">
            <v>2438.75434844</v>
          </cell>
          <cell r="FU278">
            <v>2624.5696323399998</v>
          </cell>
          <cell r="FV278">
            <v>2860.7025652800003</v>
          </cell>
          <cell r="FW278">
            <v>2093.85543326</v>
          </cell>
          <cell r="FX278">
            <v>2428.54207361</v>
          </cell>
          <cell r="FY278">
            <v>2141.0731390200003</v>
          </cell>
          <cell r="FZ278">
            <v>2912.39221053</v>
          </cell>
          <cell r="GA278">
            <v>1818.02024936</v>
          </cell>
        </row>
        <row r="292">
          <cell r="FP292">
            <v>3769.7181948899997</v>
          </cell>
          <cell r="FQ292">
            <v>3681.1257997499997</v>
          </cell>
          <cell r="FR292">
            <v>3154.9272003900005</v>
          </cell>
          <cell r="FS292">
            <v>3077.65342319</v>
          </cell>
          <cell r="FT292">
            <v>2241.0664958999996</v>
          </cell>
          <cell r="FU292">
            <v>3226.7882557800003</v>
          </cell>
          <cell r="FV292">
            <v>2493.39013003</v>
          </cell>
          <cell r="FW292">
            <v>2560.29534363</v>
          </cell>
          <cell r="FX292">
            <v>3856.9536087100005</v>
          </cell>
          <cell r="FY292">
            <v>3882.3322634200003</v>
          </cell>
          <cell r="FZ292">
            <v>4294.055337236576</v>
          </cell>
          <cell r="GA292">
            <v>5105.9808982400755</v>
          </cell>
        </row>
        <row r="293">
          <cell r="FP293">
            <v>1701.00954337</v>
          </cell>
          <cell r="FQ293">
            <v>1431.65129508</v>
          </cell>
          <cell r="FR293">
            <v>1508.48048585</v>
          </cell>
          <cell r="FS293">
            <v>1658.1208167</v>
          </cell>
          <cell r="FT293">
            <v>1603.19339862</v>
          </cell>
          <cell r="FU293">
            <v>1510.10086857</v>
          </cell>
          <cell r="FV293">
            <v>1430.96138366</v>
          </cell>
          <cell r="FW293">
            <v>1424.95347443</v>
          </cell>
          <cell r="FX293">
            <v>2505.9030315900004</v>
          </cell>
          <cell r="FY293">
            <v>2576.80426342</v>
          </cell>
          <cell r="FZ293">
            <v>2511.709767936575</v>
          </cell>
          <cell r="GA293">
            <v>3224.327703560409</v>
          </cell>
        </row>
        <row r="308">
          <cell r="FP308">
            <v>2068.70865152</v>
          </cell>
          <cell r="FQ308">
            <v>2249.47450467</v>
          </cell>
          <cell r="FR308">
            <v>1646.4467145400004</v>
          </cell>
          <cell r="FS308">
            <v>1419.53260649</v>
          </cell>
          <cell r="FT308">
            <v>637.8730972799999</v>
          </cell>
          <cell r="FU308">
            <v>1716.68738721</v>
          </cell>
          <cell r="FV308">
            <v>1062.42874637</v>
          </cell>
          <cell r="FW308">
            <v>1135.3418692</v>
          </cell>
          <cell r="FX308">
            <v>1351.0505771199998</v>
          </cell>
          <cell r="FY308">
            <v>1305.528</v>
          </cell>
          <cell r="FZ308">
            <v>1782.3455693</v>
          </cell>
          <cell r="GA308">
            <v>1881.6531946796658</v>
          </cell>
        </row>
      </sheetData>
      <sheetData sheetId="8">
        <row r="9">
          <cell r="FP9">
            <v>224.53174707000002</v>
          </cell>
          <cell r="FQ9">
            <v>206.58169345000002</v>
          </cell>
          <cell r="FR9">
            <v>223.75661057999997</v>
          </cell>
          <cell r="FS9">
            <v>151.19007349589927</v>
          </cell>
          <cell r="FT9">
            <v>176.92403152610382</v>
          </cell>
          <cell r="FU9">
            <v>167.6595835439988</v>
          </cell>
          <cell r="FV9">
            <v>174.97391936</v>
          </cell>
          <cell r="FW9">
            <v>151.42501095192202</v>
          </cell>
          <cell r="FX9">
            <v>120.56316894000001</v>
          </cell>
          <cell r="FY9">
            <v>162.3964241573781</v>
          </cell>
          <cell r="FZ9">
            <v>149.1908653814154</v>
          </cell>
          <cell r="GA9">
            <v>124.26508367904155</v>
          </cell>
        </row>
        <row r="11">
          <cell r="FP11">
            <v>2804.549244483024</v>
          </cell>
          <cell r="FQ11">
            <v>2899.229489824488</v>
          </cell>
          <cell r="FR11">
            <v>2518.299483210715</v>
          </cell>
          <cell r="FS11">
            <v>3288.379201251671</v>
          </cell>
          <cell r="FT11">
            <v>3286.038547721994</v>
          </cell>
          <cell r="FU11">
            <v>2598.429416508802</v>
          </cell>
          <cell r="FV11">
            <v>2992.4159142060093</v>
          </cell>
          <cell r="FW11">
            <v>2456.892063249509</v>
          </cell>
          <cell r="FX11">
            <v>2282.748437940933</v>
          </cell>
          <cell r="FY11">
            <v>2579.9937027090446</v>
          </cell>
          <cell r="FZ11">
            <v>2929.695472709376</v>
          </cell>
          <cell r="GA11">
            <v>3073.5853156195</v>
          </cell>
        </row>
        <row r="14">
          <cell r="FP14">
            <v>3164.13479092</v>
          </cell>
          <cell r="FQ14">
            <v>4439.2429272</v>
          </cell>
          <cell r="FR14">
            <v>3843.3597448299997</v>
          </cell>
          <cell r="FS14">
            <v>5119.10244737264</v>
          </cell>
          <cell r="FT14">
            <v>4936.71768448</v>
          </cell>
          <cell r="FU14">
            <v>4179.06478522</v>
          </cell>
          <cell r="FV14">
            <v>3486.51790531</v>
          </cell>
          <cell r="FW14">
            <v>4001.89157102</v>
          </cell>
          <cell r="FX14">
            <v>2672.4054988049998</v>
          </cell>
          <cell r="FY14">
            <v>3256.7562204092346</v>
          </cell>
          <cell r="FZ14">
            <v>3331.8836717890013</v>
          </cell>
          <cell r="GA14">
            <v>1599.204928783134</v>
          </cell>
        </row>
        <row r="17">
          <cell r="FP17">
            <v>2886.219325933623</v>
          </cell>
          <cell r="FQ17">
            <v>2935.598537147561</v>
          </cell>
          <cell r="FR17">
            <v>3104.0775287562947</v>
          </cell>
          <cell r="FS17">
            <v>3124.0798548469006</v>
          </cell>
          <cell r="FT17">
            <v>3059.1134169509696</v>
          </cell>
          <cell r="FU17">
            <v>3285.3114087612503</v>
          </cell>
          <cell r="FV17">
            <v>3281.5090152471184</v>
          </cell>
          <cell r="FW17">
            <v>3301.760552576245</v>
          </cell>
          <cell r="FX17">
            <v>3236.7337932587734</v>
          </cell>
          <cell r="FY17">
            <v>3242.863913509155</v>
          </cell>
          <cell r="FZ17">
            <v>3323.981708610704</v>
          </cell>
          <cell r="GA17">
            <v>3126.0592521711424</v>
          </cell>
        </row>
        <row r="20"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</row>
        <row r="23">
          <cell r="FP23">
            <v>436.20339678</v>
          </cell>
          <cell r="FQ23">
            <v>446.26205947</v>
          </cell>
          <cell r="FR23">
            <v>462.47616616999994</v>
          </cell>
          <cell r="FS23">
            <v>463.66180801999633</v>
          </cell>
          <cell r="FT23">
            <v>700.2488898729241</v>
          </cell>
          <cell r="FU23">
            <v>641.83697679</v>
          </cell>
          <cell r="FV23">
            <v>659.5440321099975</v>
          </cell>
          <cell r="FW23">
            <v>742.0766303300001</v>
          </cell>
          <cell r="FX23">
            <v>585.20842376</v>
          </cell>
          <cell r="FY23">
            <v>586.21057936</v>
          </cell>
          <cell r="FZ23">
            <v>601.1538668200001</v>
          </cell>
          <cell r="GA23">
            <v>403.08168433000003</v>
          </cell>
        </row>
        <row r="26"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</row>
        <row r="29"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</row>
        <row r="32">
          <cell r="FP32">
            <v>72.43877293999999</v>
          </cell>
          <cell r="FQ32">
            <v>59.18183311</v>
          </cell>
          <cell r="FR32">
            <v>35.86452877000001</v>
          </cell>
          <cell r="FS32">
            <v>35.521516330000004</v>
          </cell>
          <cell r="FT32">
            <v>82.84949539</v>
          </cell>
          <cell r="FU32">
            <v>38.54744932</v>
          </cell>
          <cell r="FV32">
            <v>37.98741769</v>
          </cell>
          <cell r="FW32">
            <v>97.47225089</v>
          </cell>
          <cell r="FX32">
            <v>73.56035833</v>
          </cell>
          <cell r="FY32">
            <v>81.29950699999999</v>
          </cell>
          <cell r="FZ32">
            <v>73.32640202</v>
          </cell>
          <cell r="GA32">
            <v>62.01387268</v>
          </cell>
        </row>
        <row r="35"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</row>
        <row r="38">
          <cell r="FP38">
            <v>169.571244</v>
          </cell>
          <cell r="FQ38">
            <v>358.954153</v>
          </cell>
          <cell r="FR38">
            <v>566.2385840000001</v>
          </cell>
          <cell r="FS38">
            <v>189.46074</v>
          </cell>
          <cell r="FT38">
            <v>354.98484499999995</v>
          </cell>
          <cell r="FU38">
            <v>433.419513</v>
          </cell>
          <cell r="FV38">
            <v>173.867831</v>
          </cell>
          <cell r="FW38">
            <v>460.650324</v>
          </cell>
          <cell r="FX38">
            <v>466.708945</v>
          </cell>
          <cell r="FY38">
            <v>393.455104</v>
          </cell>
          <cell r="FZ38">
            <v>66.769157</v>
          </cell>
          <cell r="GA38">
            <v>64.56299700000001</v>
          </cell>
        </row>
        <row r="42">
          <cell r="FP42">
            <v>2617.8078857200003</v>
          </cell>
          <cell r="FQ42">
            <v>2539.55140064</v>
          </cell>
          <cell r="FR42">
            <v>2097.6564212000003</v>
          </cell>
          <cell r="FS42">
            <v>2015.41992633</v>
          </cell>
          <cell r="FT42">
            <v>2284.7395453</v>
          </cell>
          <cell r="FU42">
            <v>2171.81725759</v>
          </cell>
          <cell r="FV42">
            <v>2468.42313261</v>
          </cell>
          <cell r="FW42">
            <v>1974.00442301</v>
          </cell>
          <cell r="FX42">
            <v>2160.770964800001</v>
          </cell>
          <cell r="FY42">
            <v>1961.9366433600003</v>
          </cell>
          <cell r="FZ42">
            <v>2785.5314904099996</v>
          </cell>
          <cell r="GA42">
            <v>1745.08306232</v>
          </cell>
        </row>
        <row r="45">
          <cell r="FP45">
            <v>1117.7093154000002</v>
          </cell>
          <cell r="FQ45">
            <v>1103.60001768</v>
          </cell>
          <cell r="FR45">
            <v>1012.0312594300001</v>
          </cell>
          <cell r="FS45">
            <v>982.1595073599998</v>
          </cell>
          <cell r="FT45">
            <v>216.89997581999998</v>
          </cell>
          <cell r="FU45">
            <v>239.14706074999998</v>
          </cell>
          <cell r="FV45">
            <v>232.36352038</v>
          </cell>
          <cell r="FW45">
            <v>239.22364839</v>
          </cell>
          <cell r="FX45">
            <v>277.06057871</v>
          </cell>
          <cell r="FY45">
            <v>285.47806594</v>
          </cell>
          <cell r="FZ45">
            <v>271.94265323999997</v>
          </cell>
          <cell r="GA45">
            <v>1160.431720017885</v>
          </cell>
        </row>
        <row r="48">
          <cell r="FP48">
            <v>102.474422</v>
          </cell>
          <cell r="FQ48">
            <v>100.83289599999999</v>
          </cell>
          <cell r="FR48">
            <v>101.723233</v>
          </cell>
          <cell r="FS48">
            <v>102.556129</v>
          </cell>
          <cell r="FT48">
            <v>100.858082</v>
          </cell>
          <cell r="FU48">
            <v>101.745753</v>
          </cell>
          <cell r="FV48">
            <v>102.66301399999999</v>
          </cell>
          <cell r="FW48">
            <v>100.92150699999999</v>
          </cell>
          <cell r="FX48">
            <v>101.813288</v>
          </cell>
          <cell r="FY48">
            <v>100.02974800000001</v>
          </cell>
          <cell r="FZ48">
            <v>201.88383</v>
          </cell>
          <cell r="GA48">
            <v>1057.359917808219</v>
          </cell>
        </row>
        <row r="51"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</row>
        <row r="54">
          <cell r="FP54">
            <v>9.595</v>
          </cell>
          <cell r="FQ54">
            <v>9.631</v>
          </cell>
          <cell r="FR54">
            <v>9.674</v>
          </cell>
          <cell r="FS54">
            <v>9.708</v>
          </cell>
          <cell r="FT54">
            <v>850.489</v>
          </cell>
          <cell r="FU54">
            <v>766.81843403</v>
          </cell>
          <cell r="FV54">
            <v>723.8904544799999</v>
          </cell>
          <cell r="FW54">
            <v>758.16697534</v>
          </cell>
          <cell r="FX54">
            <v>687.9309253199999</v>
          </cell>
          <cell r="FY54">
            <v>1050.99711397</v>
          </cell>
          <cell r="FZ54">
            <v>945.04332086</v>
          </cell>
          <cell r="GA54">
            <v>695.31533857</v>
          </cell>
        </row>
        <row r="57">
          <cell r="FP57">
            <v>455.15506767</v>
          </cell>
          <cell r="FQ57">
            <v>358.81170091</v>
          </cell>
          <cell r="FR57">
            <v>292.10557510999996</v>
          </cell>
          <cell r="FS57">
            <v>245.00685338999997</v>
          </cell>
          <cell r="FT57">
            <v>222.65636627000004</v>
          </cell>
          <cell r="FU57">
            <v>246.54236600000002</v>
          </cell>
          <cell r="FV57">
            <v>176.94932468999997</v>
          </cell>
          <cell r="FW57">
            <v>167.32220409</v>
          </cell>
          <cell r="FX57">
            <v>158.14856880000002</v>
          </cell>
          <cell r="FY57">
            <v>162.659589</v>
          </cell>
          <cell r="FZ57">
            <v>132.67600975</v>
          </cell>
          <cell r="GA57">
            <v>135.00538394999998</v>
          </cell>
        </row>
        <row r="60"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</row>
        <row r="63"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</row>
        <row r="69"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</row>
        <row r="72">
          <cell r="FP72">
            <v>1508.82695486</v>
          </cell>
          <cell r="FQ72">
            <v>1293.1735540900002</v>
          </cell>
          <cell r="FR72">
            <v>1483.20803496</v>
          </cell>
          <cell r="FS72">
            <v>1490.4842436000001</v>
          </cell>
          <cell r="FT72">
            <v>1762.84708604</v>
          </cell>
          <cell r="FU72">
            <v>1818.89695277</v>
          </cell>
          <cell r="FV72">
            <v>1971.4751899999999</v>
          </cell>
          <cell r="FW72">
            <v>2204.84987547</v>
          </cell>
          <cell r="FX72">
            <v>2142.06849206</v>
          </cell>
          <cell r="FY72">
            <v>1512.86444817</v>
          </cell>
          <cell r="FZ72">
            <v>1508.7400343900001</v>
          </cell>
          <cell r="GA72">
            <v>1486.8874626099998</v>
          </cell>
        </row>
        <row r="78">
          <cell r="FP78">
            <v>1023.6817465</v>
          </cell>
          <cell r="FQ78">
            <v>907.2862286600001</v>
          </cell>
          <cell r="FR78">
            <v>1251.2906408</v>
          </cell>
          <cell r="FS78">
            <v>1053.945601474101</v>
          </cell>
          <cell r="FT78">
            <v>1160.9977717538961</v>
          </cell>
          <cell r="FU78">
            <v>1081.5126389660008</v>
          </cell>
          <cell r="FV78">
            <v>1021.5144063788445</v>
          </cell>
          <cell r="FW78">
            <v>1244.386892758078</v>
          </cell>
          <cell r="FX78">
            <v>1055.30542762</v>
          </cell>
          <cell r="FY78">
            <v>1038.8571337452438</v>
          </cell>
          <cell r="FZ78">
            <v>1309.1170038385844</v>
          </cell>
          <cell r="GA78">
            <v>1509.7842329009584</v>
          </cell>
        </row>
        <row r="79">
          <cell r="FP79">
            <v>2153.2154399799997</v>
          </cell>
          <cell r="FQ79">
            <v>2334.9629330499997</v>
          </cell>
          <cell r="FR79">
            <v>5781.76127113</v>
          </cell>
          <cell r="FS79">
            <v>2956.23272719</v>
          </cell>
          <cell r="FT79">
            <v>3058.59560929</v>
          </cell>
          <cell r="FU79">
            <v>3507.36992844</v>
          </cell>
          <cell r="FV79">
            <v>3577.1897535900002</v>
          </cell>
          <cell r="FW79">
            <v>2450.14123725</v>
          </cell>
          <cell r="FX79">
            <v>3523.8105254200004</v>
          </cell>
          <cell r="FY79">
            <v>2636.7035799200003</v>
          </cell>
          <cell r="FZ79">
            <v>4545.8771968</v>
          </cell>
          <cell r="GA79">
            <v>4080.8207455600004</v>
          </cell>
        </row>
        <row r="97">
          <cell r="FP97">
            <v>1471.7583884200003</v>
          </cell>
          <cell r="FQ97">
            <v>1503.1294161100002</v>
          </cell>
          <cell r="FR97">
            <v>1517.6921861199999</v>
          </cell>
          <cell r="FS97">
            <v>1715.5679787700003</v>
          </cell>
          <cell r="FT97">
            <v>2507.6919651599997</v>
          </cell>
          <cell r="FU97">
            <v>1518.94168633</v>
          </cell>
          <cell r="FV97">
            <v>1534.71249582</v>
          </cell>
          <cell r="FW97">
            <v>1302.0761745799998</v>
          </cell>
          <cell r="FX97">
            <v>1364.50670438</v>
          </cell>
          <cell r="FY97">
            <v>1362.7169689799998</v>
          </cell>
          <cell r="FZ97">
            <v>1271.4421891299999</v>
          </cell>
          <cell r="GA97">
            <v>1314.50480643</v>
          </cell>
        </row>
        <row r="118">
          <cell r="FP118">
            <v>9965.196709138687</v>
          </cell>
          <cell r="FQ118">
            <v>10101.6799922732</v>
          </cell>
          <cell r="FR118">
            <v>10191.892315761377</v>
          </cell>
          <cell r="FS118">
            <v>10895.197808260988</v>
          </cell>
          <cell r="FT118">
            <v>10768.237874495626</v>
          </cell>
          <cell r="FU118">
            <v>11041.625894282455</v>
          </cell>
          <cell r="FV118">
            <v>11067.95254570515</v>
          </cell>
          <cell r="FW118">
            <v>11362.149983418904</v>
          </cell>
          <cell r="FX118">
            <v>11785.755689912452</v>
          </cell>
          <cell r="FY118">
            <v>11364.540671142126</v>
          </cell>
          <cell r="FZ118">
            <v>11548.992311896782</v>
          </cell>
          <cell r="GA118">
            <v>11644.521027011764</v>
          </cell>
        </row>
        <row r="137">
          <cell r="FP137">
            <v>1796.4119869200001</v>
          </cell>
          <cell r="FQ137">
            <v>1850.0734958400003</v>
          </cell>
          <cell r="FR137">
            <v>1895.6571465099998</v>
          </cell>
          <cell r="FS137">
            <v>2100.0778292900004</v>
          </cell>
          <cell r="FT137">
            <v>1776.5883347000001</v>
          </cell>
          <cell r="FU137">
            <v>1596.8348540999998</v>
          </cell>
          <cell r="FV137">
            <v>1517.40401668</v>
          </cell>
          <cell r="FW137">
            <v>1630.24318793</v>
          </cell>
          <cell r="FX137">
            <v>1686.3044315600002</v>
          </cell>
          <cell r="FY137">
            <v>1690.55502284</v>
          </cell>
          <cell r="FZ137">
            <v>3268.9141979699993</v>
          </cell>
          <cell r="GA137">
            <v>3183.1938346699994</v>
          </cell>
        </row>
        <row r="177">
          <cell r="FP177">
            <v>3377.07556858</v>
          </cell>
          <cell r="FQ177">
            <v>3331.74326793</v>
          </cell>
          <cell r="FR177">
            <v>3279.0260329400003</v>
          </cell>
          <cell r="FS177">
            <v>3305.54728712</v>
          </cell>
          <cell r="FT177">
            <v>3225.0391401199995</v>
          </cell>
          <cell r="FU177">
            <v>3220.24670091</v>
          </cell>
          <cell r="FV177">
            <v>3296.4885275799998</v>
          </cell>
          <cell r="FW177">
            <v>3301.88957767</v>
          </cell>
          <cell r="FX177">
            <v>3325.1155336399997</v>
          </cell>
          <cell r="FY177">
            <v>3341.85952553</v>
          </cell>
          <cell r="FZ177">
            <v>3521.0466713</v>
          </cell>
          <cell r="GA177">
            <v>3578.9668992999996</v>
          </cell>
        </row>
        <row r="205">
          <cell r="FP205">
            <v>258.56202047000005</v>
          </cell>
          <cell r="FQ205">
            <v>220.76323523</v>
          </cell>
          <cell r="FR205">
            <v>240.81772468</v>
          </cell>
          <cell r="FS205">
            <v>238.80893814</v>
          </cell>
          <cell r="FT205">
            <v>266.75587902</v>
          </cell>
          <cell r="FU205">
            <v>266.33593524</v>
          </cell>
          <cell r="FV205">
            <v>268.36920304</v>
          </cell>
          <cell r="FW205">
            <v>270.61610906</v>
          </cell>
          <cell r="FX205">
            <v>244.18191631</v>
          </cell>
          <cell r="FY205">
            <v>240.07499717</v>
          </cell>
          <cell r="FZ205">
            <v>248.66970557</v>
          </cell>
          <cell r="GA205">
            <v>494.9067870099999</v>
          </cell>
        </row>
        <row r="224">
          <cell r="FP224">
            <v>2214.61298264</v>
          </cell>
          <cell r="FQ224">
            <v>2307.87978558</v>
          </cell>
          <cell r="FR224">
            <v>2080.49542585</v>
          </cell>
          <cell r="FS224">
            <v>2054.4122707899996</v>
          </cell>
          <cell r="FT224">
            <v>2122.21069308</v>
          </cell>
          <cell r="FU224">
            <v>1973.52732619</v>
          </cell>
          <cell r="FV224">
            <v>1911.49469762</v>
          </cell>
          <cell r="FW224">
            <v>1895.25999819</v>
          </cell>
          <cell r="FX224">
            <v>2090.01917138</v>
          </cell>
          <cell r="FY224">
            <v>1933.96821909</v>
          </cell>
          <cell r="FZ224">
            <v>2080.53677057</v>
          </cell>
          <cell r="GA224">
            <v>2294.1284625800004</v>
          </cell>
        </row>
        <row r="244">
          <cell r="FP244">
            <v>33391.242052604495</v>
          </cell>
          <cell r="FQ244">
            <v>33614.68747196849</v>
          </cell>
          <cell r="FR244">
            <v>33631.422941776174</v>
          </cell>
          <cell r="FS244">
            <v>33808.396903673805</v>
          </cell>
          <cell r="FT244">
            <v>33713.34393601446</v>
          </cell>
          <cell r="FU244">
            <v>33939.78805733034</v>
          </cell>
          <cell r="FV244">
            <v>34323.33550492095</v>
          </cell>
          <cell r="FW244">
            <v>34715.92613775805</v>
          </cell>
          <cell r="FX244">
            <v>35402.93757339996</v>
          </cell>
          <cell r="FY244">
            <v>35317.53074447005</v>
          </cell>
          <cell r="FZ244">
            <v>35676.40449125004</v>
          </cell>
          <cell r="GA244">
            <v>35489.93801905767</v>
          </cell>
        </row>
        <row r="263">
          <cell r="FP263">
            <v>46148.147062080905</v>
          </cell>
          <cell r="FQ263">
            <v>46340.43859022082</v>
          </cell>
          <cell r="FR263">
            <v>46631.00943791708</v>
          </cell>
          <cell r="FS263">
            <v>46900.65670368869</v>
          </cell>
          <cell r="FT263">
            <v>47089.73666622469</v>
          </cell>
          <cell r="FU263">
            <v>47486.91498230629</v>
          </cell>
          <cell r="FV263">
            <v>47693.34151430399</v>
          </cell>
          <cell r="FW263">
            <v>48321.7251837825</v>
          </cell>
          <cell r="FX263">
            <v>48567.679637295165</v>
          </cell>
          <cell r="FY263">
            <v>48950.57459596961</v>
          </cell>
          <cell r="FZ263">
            <v>49479.290862471345</v>
          </cell>
          <cell r="GA263">
            <v>50072.85796049711</v>
          </cell>
        </row>
        <row r="280">
          <cell r="FP280">
            <v>169.72059481</v>
          </cell>
          <cell r="FQ280">
            <v>51.90252033</v>
          </cell>
          <cell r="FR280">
            <v>52.168541469999994</v>
          </cell>
          <cell r="FS280">
            <v>52.38400469</v>
          </cell>
          <cell r="FT280">
            <v>52.639825210000005</v>
          </cell>
          <cell r="FU280">
            <v>724.03460246</v>
          </cell>
          <cell r="FV280">
            <v>206.91888720999998</v>
          </cell>
          <cell r="FW280">
            <v>53.40643331</v>
          </cell>
          <cell r="FX280">
            <v>728.9601242599999</v>
          </cell>
          <cell r="FY280">
            <v>486.8478798</v>
          </cell>
          <cell r="FZ280">
            <v>391.51039327999996</v>
          </cell>
          <cell r="GA280">
            <v>677.7268931199999</v>
          </cell>
        </row>
        <row r="307">
          <cell r="FP307">
            <v>4658.843780769999</v>
          </cell>
          <cell r="FQ307">
            <v>4766.13085246</v>
          </cell>
          <cell r="FR307">
            <v>5198.18691749</v>
          </cell>
          <cell r="FS307">
            <v>5310.024006379998</v>
          </cell>
          <cell r="FT307">
            <v>5065.184105380001</v>
          </cell>
          <cell r="FU307">
            <v>4407.78616504</v>
          </cell>
          <cell r="FV307">
            <v>4472.48476484</v>
          </cell>
          <cell r="FW307">
            <v>4404.809374409999</v>
          </cell>
          <cell r="FX307">
            <v>4536.979948270002</v>
          </cell>
          <cell r="FY307">
            <v>4918.18406676</v>
          </cell>
          <cell r="FZ307">
            <v>4489.18517237</v>
          </cell>
          <cell r="GA307">
            <v>4349.01014901</v>
          </cell>
        </row>
        <row r="310">
          <cell r="FP310">
            <v>1011.4097038699999</v>
          </cell>
          <cell r="FQ310">
            <v>1107.25715993</v>
          </cell>
          <cell r="FR310">
            <v>1391.5600435</v>
          </cell>
          <cell r="FS310">
            <v>1047.91183097</v>
          </cell>
          <cell r="FT310">
            <v>1007.08575609</v>
          </cell>
          <cell r="FU310">
            <v>875.86610549</v>
          </cell>
          <cell r="FV310">
            <v>872.60165379</v>
          </cell>
          <cell r="FW310">
            <v>846.0018448300001</v>
          </cell>
          <cell r="FX310">
            <v>745.5618317200001</v>
          </cell>
          <cell r="FY310">
            <v>827.5443444299999</v>
          </cell>
          <cell r="FZ310">
            <v>709.59518496</v>
          </cell>
          <cell r="GA310">
            <v>670.21717842</v>
          </cell>
        </row>
        <row r="313">
          <cell r="FP313">
            <v>1972.27114805</v>
          </cell>
          <cell r="FQ313">
            <v>2720.85695761</v>
          </cell>
          <cell r="FR313">
            <v>2877.27993278</v>
          </cell>
          <cell r="FS313">
            <v>2840.73919965</v>
          </cell>
          <cell r="FT313">
            <v>2446.525213149999</v>
          </cell>
          <cell r="FU313">
            <v>2055.22339035</v>
          </cell>
          <cell r="FV313">
            <v>2365.5213849999996</v>
          </cell>
          <cell r="FW313">
            <v>2193.0144764700003</v>
          </cell>
          <cell r="FX313">
            <v>2247.6008161200007</v>
          </cell>
          <cell r="FY313">
            <v>2524.3187850083877</v>
          </cell>
          <cell r="FZ313">
            <v>2428.83157361</v>
          </cell>
          <cell r="GA313">
            <v>2633.63706776</v>
          </cell>
        </row>
        <row r="317">
          <cell r="FP317">
            <v>19885.428977947726</v>
          </cell>
          <cell r="FQ317">
            <v>20416.09900309498</v>
          </cell>
          <cell r="FR317">
            <v>22396.553735389978</v>
          </cell>
          <cell r="FS317">
            <v>22387.279764844898</v>
          </cell>
          <cell r="FT317">
            <v>21387.994220707464</v>
          </cell>
          <cell r="FU317">
            <v>20430.55871178495</v>
          </cell>
          <cell r="FV317">
            <v>20920.77413113771</v>
          </cell>
          <cell r="FW317">
            <v>21636.98406962763</v>
          </cell>
          <cell r="FX317">
            <v>21010.083565420013</v>
          </cell>
          <cell r="FY317">
            <v>20168.613363547927</v>
          </cell>
          <cell r="FZ317">
            <v>19911.495268312476</v>
          </cell>
          <cell r="GA317">
            <v>20541.861893982303</v>
          </cell>
        </row>
        <row r="320">
          <cell r="FP320">
            <v>8958.391838470005</v>
          </cell>
          <cell r="FQ320">
            <v>9005.18852087</v>
          </cell>
          <cell r="FR320">
            <v>9263.497043129995</v>
          </cell>
          <cell r="FS320">
            <v>9030.771123789997</v>
          </cell>
          <cell r="FT320">
            <v>8832.683626909999</v>
          </cell>
          <cell r="FU320">
            <v>8995.921373200003</v>
          </cell>
          <cell r="FV320">
            <v>9070.186283529998</v>
          </cell>
          <cell r="FW320">
            <v>8791.870297829995</v>
          </cell>
          <cell r="FX320">
            <v>8500.982357489995</v>
          </cell>
          <cell r="FY320">
            <v>8800.40791571999</v>
          </cell>
          <cell r="FZ320">
            <v>8999.274159169967</v>
          </cell>
          <cell r="GA320">
            <v>8574.072613239976</v>
          </cell>
        </row>
        <row r="325">
          <cell r="FP325">
            <v>3963.7578349299997</v>
          </cell>
          <cell r="FQ325">
            <v>4154.9883382299995</v>
          </cell>
          <cell r="FR325">
            <v>4010.26524065</v>
          </cell>
          <cell r="FS325">
            <v>4231.77505624</v>
          </cell>
          <cell r="FT325">
            <v>2549.22330387</v>
          </cell>
          <cell r="FU325">
            <v>4864.9883857800005</v>
          </cell>
          <cell r="FV325">
            <v>4127.178607610001</v>
          </cell>
          <cell r="FW325">
            <v>4076.0182914399998</v>
          </cell>
          <cell r="FX325">
            <v>4020.9159626666997</v>
          </cell>
          <cell r="FY325">
            <v>4098.715321218499</v>
          </cell>
          <cell r="FZ325">
            <v>3871.2592557252</v>
          </cell>
          <cell r="GA325">
            <v>3930.437604076199</v>
          </cell>
        </row>
        <row r="328">
          <cell r="FP328">
            <v>549.3008573999998</v>
          </cell>
          <cell r="FQ328">
            <v>469.41227141</v>
          </cell>
          <cell r="FR328">
            <v>483.41882084</v>
          </cell>
          <cell r="FS328">
            <v>604.85691394</v>
          </cell>
          <cell r="FT328">
            <v>2379.23123643</v>
          </cell>
          <cell r="FU328">
            <v>549.79740333</v>
          </cell>
          <cell r="FV328">
            <v>542.1790684099999</v>
          </cell>
          <cell r="FW328">
            <v>532.8935127100001</v>
          </cell>
          <cell r="FX328">
            <v>508.512002707</v>
          </cell>
          <cell r="FY328">
            <v>450.21212639579994</v>
          </cell>
          <cell r="FZ328">
            <v>441.3841546098999</v>
          </cell>
          <cell r="GA328">
            <v>361.7328010392</v>
          </cell>
        </row>
        <row r="331">
          <cell r="FP331">
            <v>1375.7042276900002</v>
          </cell>
          <cell r="FQ331">
            <v>1775.0715140699997</v>
          </cell>
          <cell r="FR331">
            <v>1919.51043362</v>
          </cell>
          <cell r="FS331">
            <v>2145.10833605</v>
          </cell>
          <cell r="FT331">
            <v>2280.8771414199996</v>
          </cell>
          <cell r="FU331">
            <v>1626.8534802400002</v>
          </cell>
          <cell r="FV331">
            <v>2097.42465782</v>
          </cell>
          <cell r="FW331">
            <v>2308.7710228500005</v>
          </cell>
          <cell r="FX331">
            <v>2409.2271209633</v>
          </cell>
          <cell r="FY331">
            <v>2385.3918382864</v>
          </cell>
          <cell r="FZ331">
            <v>2444.4780143791</v>
          </cell>
          <cell r="GA331">
            <v>2650.8469281073</v>
          </cell>
        </row>
        <row r="335">
          <cell r="FP335">
            <v>11094.50314375015</v>
          </cell>
          <cell r="FQ335">
            <v>11225.601823279147</v>
          </cell>
          <cell r="FR335">
            <v>11294.757359210567</v>
          </cell>
          <cell r="FS335">
            <v>11797.333185832415</v>
          </cell>
          <cell r="FT335">
            <v>13130.843210924791</v>
          </cell>
          <cell r="FU335">
            <v>12540.631439477218</v>
          </cell>
          <cell r="FV335">
            <v>12695.04154023894</v>
          </cell>
          <cell r="FW335">
            <v>12680.746562837003</v>
          </cell>
          <cell r="FX335">
            <v>11102.28082707132</v>
          </cell>
          <cell r="FY335">
            <v>12380.746189698866</v>
          </cell>
          <cell r="FZ335">
            <v>12868.97135079983</v>
          </cell>
          <cell r="GA335">
            <v>11992.722670264102</v>
          </cell>
        </row>
        <row r="338">
          <cell r="FP338">
            <v>24321.725535763988</v>
          </cell>
          <cell r="FQ338">
            <v>24438.906474188716</v>
          </cell>
          <cell r="FR338">
            <v>24850.76157705091</v>
          </cell>
          <cell r="FS338">
            <v>25555.15744153933</v>
          </cell>
          <cell r="FT338">
            <v>25829.233595146703</v>
          </cell>
          <cell r="FU338">
            <v>25921.326104174004</v>
          </cell>
          <cell r="FV338">
            <v>26260.419765150302</v>
          </cell>
          <cell r="FW338">
            <v>26457.615814560842</v>
          </cell>
          <cell r="FX338">
            <v>27013.703720755824</v>
          </cell>
          <cell r="FY338">
            <v>26822.771853623566</v>
          </cell>
          <cell r="FZ338">
            <v>27112.523188812567</v>
          </cell>
          <cell r="GA338">
            <v>27360.908959467168</v>
          </cell>
        </row>
        <row r="342">
          <cell r="FP342">
            <v>0</v>
          </cell>
          <cell r="FQ342">
            <v>0</v>
          </cell>
          <cell r="FR342">
            <v>0</v>
          </cell>
          <cell r="FS342">
            <v>0</v>
          </cell>
          <cell r="FT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</row>
        <row r="360">
          <cell r="FP360">
            <v>2133.05873488</v>
          </cell>
          <cell r="FQ360">
            <v>2234.1678108</v>
          </cell>
          <cell r="FR360">
            <v>1475.5220678600003</v>
          </cell>
          <cell r="FS360">
            <v>1313.0185257100002</v>
          </cell>
          <cell r="FT360">
            <v>1399.5645060299998</v>
          </cell>
          <cell r="FU360">
            <v>2708.96765336</v>
          </cell>
          <cell r="FV360">
            <v>1955.30775712</v>
          </cell>
          <cell r="FW360">
            <v>1779.07057398</v>
          </cell>
          <cell r="FX360">
            <v>2001.1041099999998</v>
          </cell>
          <cell r="FY360">
            <v>1865.11990121</v>
          </cell>
          <cell r="FZ360">
            <v>2320.99046552</v>
          </cell>
          <cell r="GA360">
            <v>1776.6254048</v>
          </cell>
        </row>
        <row r="396">
          <cell r="FP396">
            <v>21488.488930366577</v>
          </cell>
          <cell r="FQ396">
            <v>22131.714514146573</v>
          </cell>
          <cell r="FR396">
            <v>22416.471907833136</v>
          </cell>
          <cell r="FS396">
            <v>22673.51812017739</v>
          </cell>
          <cell r="FT396">
            <v>22803.338653787585</v>
          </cell>
          <cell r="FU396">
            <v>23286.675406521645</v>
          </cell>
          <cell r="FV396">
            <v>23116.574843049864</v>
          </cell>
          <cell r="FW396">
            <v>22920.42299842534</v>
          </cell>
          <cell r="FX396">
            <v>23030.85816896808</v>
          </cell>
          <cell r="FY396">
            <v>22400.313376754217</v>
          </cell>
          <cell r="FZ396">
            <v>22428.14298319808</v>
          </cell>
          <cell r="GA396">
            <v>22069.149494517398</v>
          </cell>
        </row>
        <row r="397">
          <cell r="FP397">
            <v>19730.162238396577</v>
          </cell>
          <cell r="FQ397">
            <v>20373.576638546576</v>
          </cell>
          <cell r="FR397">
            <v>20562.642740203137</v>
          </cell>
          <cell r="FS397">
            <v>20931.48830624739</v>
          </cell>
          <cell r="FT397">
            <v>20476.283339137583</v>
          </cell>
          <cell r="FU397">
            <v>20947.838119451644</v>
          </cell>
          <cell r="FV397">
            <v>20575.507899819866</v>
          </cell>
          <cell r="FW397">
            <v>20425.770728175343</v>
          </cell>
          <cell r="FX397">
            <v>20739.16067374808</v>
          </cell>
          <cell r="FY397">
            <v>20083.785236464217</v>
          </cell>
          <cell r="FZ397">
            <v>19876.15760794841</v>
          </cell>
          <cell r="GA397">
            <v>19544.041512031017</v>
          </cell>
        </row>
        <row r="414">
          <cell r="FP414">
            <v>17.089</v>
          </cell>
          <cell r="FQ414">
            <v>17.193</v>
          </cell>
          <cell r="FR414">
            <v>17.319</v>
          </cell>
          <cell r="FS414">
            <v>17.291</v>
          </cell>
          <cell r="FT414">
            <v>17.546</v>
          </cell>
          <cell r="FU414">
            <v>17.675</v>
          </cell>
          <cell r="FV414">
            <v>17.808</v>
          </cell>
          <cell r="FW414">
            <v>17.943</v>
          </cell>
          <cell r="FX414">
            <v>251.022</v>
          </cell>
          <cell r="FY414">
            <v>7.766</v>
          </cell>
          <cell r="FZ414">
            <v>7.797</v>
          </cell>
          <cell r="GA414">
            <v>7.837</v>
          </cell>
        </row>
        <row r="432">
          <cell r="FP432">
            <v>61.872927880000006</v>
          </cell>
          <cell r="FQ432">
            <v>47.33882466</v>
          </cell>
          <cell r="FR432">
            <v>23.66278458</v>
          </cell>
          <cell r="FS432">
            <v>26.951546309999998</v>
          </cell>
          <cell r="FT432">
            <v>75.4607244</v>
          </cell>
          <cell r="FU432">
            <v>35.420657829999996</v>
          </cell>
          <cell r="FV432">
            <v>38.53640799</v>
          </cell>
          <cell r="FW432">
            <v>108.82032341</v>
          </cell>
          <cell r="FX432">
            <v>72.78257187</v>
          </cell>
          <cell r="FY432">
            <v>76.631474</v>
          </cell>
          <cell r="FZ432">
            <v>74.36548417</v>
          </cell>
          <cell r="GA432">
            <v>78.3226815</v>
          </cell>
        </row>
        <row r="478">
          <cell r="FP478">
            <v>4075.64454775</v>
          </cell>
          <cell r="FQ478">
            <v>4155.64654775</v>
          </cell>
          <cell r="FR478">
            <v>4226.84554775</v>
          </cell>
          <cell r="FS478">
            <v>4226.84554775</v>
          </cell>
          <cell r="FT478">
            <v>4226.84554775</v>
          </cell>
          <cell r="FU478">
            <v>4227.03407493</v>
          </cell>
          <cell r="FV478">
            <v>4227.03407493</v>
          </cell>
          <cell r="FW478">
            <v>4305.03407493</v>
          </cell>
          <cell r="FX478">
            <v>4305.03407493</v>
          </cell>
          <cell r="FY478">
            <v>4305.03383593</v>
          </cell>
          <cell r="FZ478">
            <v>4455.03307493</v>
          </cell>
          <cell r="GA478">
            <v>4474.03407493</v>
          </cell>
        </row>
        <row r="479">
          <cell r="FP479">
            <v>6018.451488306362</v>
          </cell>
          <cell r="FQ479">
            <v>5992.451755200001</v>
          </cell>
          <cell r="FR479">
            <v>6000.411998945818</v>
          </cell>
          <cell r="FS479">
            <v>5748.900200192354</v>
          </cell>
          <cell r="FT479">
            <v>5746.876755653505</v>
          </cell>
          <cell r="FU479">
            <v>5810.476654786223</v>
          </cell>
          <cell r="FV479">
            <v>6447.609262766188</v>
          </cell>
          <cell r="FW479">
            <v>6385.414338090019</v>
          </cell>
          <cell r="FX479">
            <v>6440.487614359015</v>
          </cell>
          <cell r="FY479">
            <v>6608.687843863799</v>
          </cell>
          <cell r="FZ479">
            <v>6493.260646379154</v>
          </cell>
          <cell r="GA479">
            <v>6890.117278350364</v>
          </cell>
        </row>
        <row r="480">
          <cell r="FP480">
            <v>658.1360494400001</v>
          </cell>
          <cell r="FQ480">
            <v>679.8215031247971</v>
          </cell>
          <cell r="FR480">
            <v>929.76472901</v>
          </cell>
          <cell r="FS480">
            <v>989.6792438600443</v>
          </cell>
          <cell r="FT480">
            <v>1301.0932276323558</v>
          </cell>
          <cell r="FU480">
            <v>1242.1100974899998</v>
          </cell>
          <cell r="FV480">
            <v>434.98315464999996</v>
          </cell>
          <cell r="FW480">
            <v>614.1073525099998</v>
          </cell>
          <cell r="FX480">
            <v>451.6994221500001</v>
          </cell>
          <cell r="FY480">
            <v>622.52532170676</v>
          </cell>
          <cell r="FZ480">
            <v>773.6447118499999</v>
          </cell>
          <cell r="GA480">
            <v>606.3599973400001</v>
          </cell>
        </row>
        <row r="481">
          <cell r="FP481">
            <v>3241.5172512</v>
          </cell>
          <cell r="FQ481">
            <v>3238.85640812</v>
          </cell>
          <cell r="FR481">
            <v>3245.4117152799995</v>
          </cell>
          <cell r="FS481">
            <v>3246.06030007</v>
          </cell>
          <cell r="FT481">
            <v>3250.7140841299997</v>
          </cell>
          <cell r="FU481">
            <v>3254.2540277900002</v>
          </cell>
          <cell r="FV481">
            <v>3770.17079318</v>
          </cell>
          <cell r="FW481">
            <v>3773.53934908</v>
          </cell>
          <cell r="FX481">
            <v>3792.17025255</v>
          </cell>
          <cell r="FY481">
            <v>3786.76466347</v>
          </cell>
          <cell r="FZ481">
            <v>3786.89055369</v>
          </cell>
          <cell r="GA481">
            <v>3798.84930564</v>
          </cell>
        </row>
        <row r="482">
          <cell r="FP482">
            <v>14.38286119</v>
          </cell>
          <cell r="FQ482">
            <v>18.47426182</v>
          </cell>
          <cell r="FR482">
            <v>29.593562509999995</v>
          </cell>
          <cell r="FS482">
            <v>33.56138325</v>
          </cell>
          <cell r="FT482">
            <v>33.96329911000001</v>
          </cell>
          <cell r="FU482">
            <v>48.684598900000005</v>
          </cell>
          <cell r="FV482">
            <v>54.729212489999995</v>
          </cell>
          <cell r="FW482">
            <v>49.30623043</v>
          </cell>
          <cell r="FX482">
            <v>45.426166329999994</v>
          </cell>
          <cell r="FY482">
            <v>34.909</v>
          </cell>
          <cell r="FZ482">
            <v>33.48646903</v>
          </cell>
          <cell r="GA482">
            <v>34.80429935</v>
          </cell>
        </row>
        <row r="485">
          <cell r="FP485">
            <v>15006.901366642694</v>
          </cell>
          <cell r="FQ485">
            <v>15251.88926245992</v>
          </cell>
          <cell r="FR485">
            <v>15379.411286467532</v>
          </cell>
          <cell r="FS485">
            <v>15677.061327958578</v>
          </cell>
          <cell r="FT485">
            <v>15853.912967730503</v>
          </cell>
          <cell r="FU485">
            <v>16240.985799525308</v>
          </cell>
          <cell r="FV485">
            <v>15872.662101217835</v>
          </cell>
          <cell r="FW485">
            <v>15961.242393279714</v>
          </cell>
          <cell r="FX485">
            <v>14847.118698864664</v>
          </cell>
          <cell r="FY485">
            <v>14990.513363174246</v>
          </cell>
          <cell r="FZ485">
            <v>14675.410597649698</v>
          </cell>
          <cell r="GA485">
            <v>15038.874803238457</v>
          </cell>
        </row>
        <row r="539">
          <cell r="FP539">
            <v>3447.3606390817617</v>
          </cell>
          <cell r="FQ539">
            <v>4093.3848048805994</v>
          </cell>
          <cell r="FR539">
            <v>4049.416747742617</v>
          </cell>
          <cell r="FS539">
            <v>3642.701956892513</v>
          </cell>
          <cell r="FT539">
            <v>3655.504825585706</v>
          </cell>
          <cell r="FU539">
            <v>3828.889321217123</v>
          </cell>
          <cell r="FV539">
            <v>4194.7005792847895</v>
          </cell>
          <cell r="FW539">
            <v>3966.967560949819</v>
          </cell>
          <cell r="FX539">
            <v>4015.3108091843155</v>
          </cell>
          <cell r="FY539">
            <v>4082.9375267131636</v>
          </cell>
          <cell r="FZ539">
            <v>4152.2959192866</v>
          </cell>
          <cell r="GA539">
            <v>4751.516539244032</v>
          </cell>
        </row>
        <row r="550">
          <cell r="FP550">
            <v>155.21589447999995</v>
          </cell>
          <cell r="FQ550">
            <v>384.76795549999997</v>
          </cell>
          <cell r="FR550">
            <v>153.00798471000004</v>
          </cell>
          <cell r="FS550">
            <v>231.17577574000006</v>
          </cell>
          <cell r="FT550">
            <v>127.77324322000001</v>
          </cell>
          <cell r="FU550">
            <v>211.31321773999997</v>
          </cell>
          <cell r="FV550">
            <v>276.1050189</v>
          </cell>
          <cell r="FW550">
            <v>186.79207911</v>
          </cell>
          <cell r="FX550">
            <v>187.39774746999998</v>
          </cell>
          <cell r="FY550">
            <v>94.51974756999999</v>
          </cell>
          <cell r="FZ550">
            <v>207.07596463999997</v>
          </cell>
          <cell r="GA550">
            <v>289.40696118</v>
          </cell>
        </row>
        <row r="567">
          <cell r="FP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  <cell r="FX567">
            <v>0</v>
          </cell>
          <cell r="FY567">
            <v>0</v>
          </cell>
          <cell r="FZ567">
            <v>0</v>
          </cell>
          <cell r="GA567">
            <v>0</v>
          </cell>
        </row>
        <row r="584">
          <cell r="FP584">
            <v>4782.506500130008</v>
          </cell>
          <cell r="FQ584">
            <v>5065.373583337751</v>
          </cell>
          <cell r="FR584">
            <v>5640.28204732002</v>
          </cell>
          <cell r="FS584">
            <v>4164.169150719996</v>
          </cell>
          <cell r="FT584">
            <v>4859.12799219768</v>
          </cell>
          <cell r="FU584">
            <v>4673.006370019999</v>
          </cell>
          <cell r="FV584">
            <v>4405.818903420017</v>
          </cell>
          <cell r="FW584">
            <v>4807.235622929966</v>
          </cell>
          <cell r="FX584">
            <v>5042.782715899985</v>
          </cell>
          <cell r="FY584">
            <v>5132.707096080241</v>
          </cell>
          <cell r="FZ584">
            <v>5621.157872371154</v>
          </cell>
          <cell r="GA584">
            <v>5491.635238040019</v>
          </cell>
        </row>
      </sheetData>
      <sheetData sheetId="11">
        <row r="8">
          <cell r="FP8">
            <v>38464.41050764801</v>
          </cell>
          <cell r="FQ8">
            <v>39966.705048936405</v>
          </cell>
          <cell r="FR8">
            <v>40767.30596612167</v>
          </cell>
          <cell r="FS8">
            <v>42645.220839572</v>
          </cell>
          <cell r="FT8">
            <v>43458.67369990371</v>
          </cell>
          <cell r="FU8">
            <v>37943.35347753321</v>
          </cell>
          <cell r="FV8">
            <v>38293.81367107747</v>
          </cell>
          <cell r="FW8">
            <v>37128.71152777416</v>
          </cell>
          <cell r="FX8">
            <v>32470.727256284386</v>
          </cell>
          <cell r="FY8">
            <v>37457.207343899456</v>
          </cell>
          <cell r="FZ8">
            <v>40443.4832136701</v>
          </cell>
          <cell r="GA8">
            <v>35206.64464608444</v>
          </cell>
        </row>
        <row r="11">
          <cell r="FP11">
            <v>9003.808395495249</v>
          </cell>
          <cell r="FQ11">
            <v>8604.085542411001</v>
          </cell>
          <cell r="FR11">
            <v>7959.6071045736035</v>
          </cell>
          <cell r="FS11">
            <v>7661.334408317996</v>
          </cell>
          <cell r="FT11">
            <v>8570.745923543993</v>
          </cell>
          <cell r="FU11">
            <v>8299.066309594544</v>
          </cell>
          <cell r="FV11">
            <v>8484.379160564527</v>
          </cell>
          <cell r="FW11">
            <v>8313.116778533811</v>
          </cell>
          <cell r="FX11">
            <v>8282.55963992959</v>
          </cell>
          <cell r="FY11">
            <v>8026.993484205558</v>
          </cell>
          <cell r="FZ11">
            <v>8997.106267961524</v>
          </cell>
          <cell r="GA11">
            <v>8981.239918644977</v>
          </cell>
        </row>
        <row r="17">
          <cell r="FP17">
            <v>9965.196709138687</v>
          </cell>
          <cell r="FQ17">
            <v>10184.6027529032</v>
          </cell>
          <cell r="FR17">
            <v>12088.672351001376</v>
          </cell>
          <cell r="FS17">
            <v>10895.197808260988</v>
          </cell>
          <cell r="FT17">
            <v>10768.237874495626</v>
          </cell>
          <cell r="FU17">
            <v>11041.625894282455</v>
          </cell>
          <cell r="FV17">
            <v>11067.95254570515</v>
          </cell>
          <cell r="FW17">
            <v>11619.225774228904</v>
          </cell>
          <cell r="FX17">
            <v>11785.755689912452</v>
          </cell>
          <cell r="FY17">
            <v>11595.244790322125</v>
          </cell>
          <cell r="FZ17">
            <v>12878.933717586782</v>
          </cell>
          <cell r="GA17">
            <v>11814.453560251764</v>
          </cell>
        </row>
        <row r="20">
          <cell r="FP20">
            <v>13159.49419357</v>
          </cell>
          <cell r="FQ20">
            <v>11129.86462745</v>
          </cell>
          <cell r="FR20">
            <v>9801.074612299999</v>
          </cell>
          <cell r="FS20">
            <v>10669.66757378</v>
          </cell>
          <cell r="FT20">
            <v>8934.69092821</v>
          </cell>
          <cell r="FU20">
            <v>8327.79314052</v>
          </cell>
          <cell r="FV20">
            <v>8223.26544264</v>
          </cell>
          <cell r="FW20">
            <v>7055.100728310001</v>
          </cell>
          <cell r="FX20">
            <v>7305.359777</v>
          </cell>
          <cell r="FY20">
            <v>7185.87475801</v>
          </cell>
          <cell r="FZ20">
            <v>8071.6567487600005</v>
          </cell>
          <cell r="GA20">
            <v>7909.463618439999</v>
          </cell>
        </row>
        <row r="24">
          <cell r="FP24">
            <v>3378.91142458</v>
          </cell>
          <cell r="FQ24">
            <v>3331.74426793</v>
          </cell>
          <cell r="FR24">
            <v>3279.0270329400005</v>
          </cell>
          <cell r="FS24">
            <v>3305.54828712</v>
          </cell>
          <cell r="FT24">
            <v>3225.0401401199997</v>
          </cell>
          <cell r="FU24">
            <v>3220.2477009100003</v>
          </cell>
          <cell r="FV24">
            <v>3296.48952758</v>
          </cell>
          <cell r="FW24">
            <v>3301.8905776700003</v>
          </cell>
          <cell r="FX24">
            <v>3325.11653364</v>
          </cell>
          <cell r="FY24">
            <v>3341.8605255300004</v>
          </cell>
          <cell r="FZ24">
            <v>3521.0476713000003</v>
          </cell>
          <cell r="GA24">
            <v>3578.9678992999998</v>
          </cell>
        </row>
        <row r="27">
          <cell r="FP27">
            <v>258.56202047000005</v>
          </cell>
          <cell r="FQ27">
            <v>220.76323523</v>
          </cell>
          <cell r="FR27">
            <v>240.81772468</v>
          </cell>
          <cell r="FS27">
            <v>238.80893814</v>
          </cell>
          <cell r="FT27">
            <v>266.75587902</v>
          </cell>
          <cell r="FU27">
            <v>266.33593524</v>
          </cell>
          <cell r="FV27">
            <v>268.36920304</v>
          </cell>
          <cell r="FW27">
            <v>270.61610906</v>
          </cell>
          <cell r="FX27">
            <v>244.18191631</v>
          </cell>
          <cell r="FY27">
            <v>240.07499717</v>
          </cell>
          <cell r="FZ27">
            <v>248.66970557</v>
          </cell>
          <cell r="GA27">
            <v>494.9067870099999</v>
          </cell>
        </row>
        <row r="30">
          <cell r="FP30">
            <v>2214.61298264</v>
          </cell>
          <cell r="FQ30">
            <v>2307.87978558</v>
          </cell>
          <cell r="FR30">
            <v>2080.49542585</v>
          </cell>
          <cell r="FS30">
            <v>2054.4122707899996</v>
          </cell>
          <cell r="FT30">
            <v>2122.21069308</v>
          </cell>
          <cell r="FU30">
            <v>1973.52732619</v>
          </cell>
          <cell r="FV30">
            <v>1911.49469762</v>
          </cell>
          <cell r="FW30">
            <v>1895.25999819</v>
          </cell>
          <cell r="FX30">
            <v>2090.01917138</v>
          </cell>
          <cell r="FY30">
            <v>1933.96821909</v>
          </cell>
          <cell r="FZ30">
            <v>2080.53677057</v>
          </cell>
          <cell r="GA30">
            <v>2294.1284625800004</v>
          </cell>
        </row>
        <row r="38">
          <cell r="FP38">
            <v>3008.1413083899993</v>
          </cell>
          <cell r="FQ38">
            <v>2890.4352408999994</v>
          </cell>
          <cell r="FR38">
            <v>2764.56794863</v>
          </cell>
          <cell r="FS38">
            <v>2920.7699267158987</v>
          </cell>
          <cell r="FT38">
            <v>2838.6898733661046</v>
          </cell>
          <cell r="FU38">
            <v>2840.3269971739983</v>
          </cell>
          <cell r="FV38">
            <v>2953.3276571611555</v>
          </cell>
          <cell r="FW38">
            <v>2878.883958941922</v>
          </cell>
          <cell r="FX38">
            <v>2904.68901342</v>
          </cell>
          <cell r="FY38">
            <v>2963.6497269547563</v>
          </cell>
          <cell r="FZ38">
            <v>3009.3795407514153</v>
          </cell>
          <cell r="GA38">
            <v>2884.042847519042</v>
          </cell>
        </row>
        <row r="45"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</row>
        <row r="50"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</row>
        <row r="55">
          <cell r="FP55">
            <v>2133.05875627</v>
          </cell>
          <cell r="FQ55">
            <v>2234.16783219</v>
          </cell>
          <cell r="FR55">
            <v>1475.5220892500004</v>
          </cell>
          <cell r="FS55">
            <v>1313.0185471000002</v>
          </cell>
          <cell r="FT55">
            <v>1399.5645274199999</v>
          </cell>
          <cell r="FU55">
            <v>2708.96767476</v>
          </cell>
          <cell r="FV55">
            <v>1955.30777851</v>
          </cell>
          <cell r="FW55">
            <v>1779.07059537</v>
          </cell>
          <cell r="FX55">
            <v>2001.1041313899998</v>
          </cell>
          <cell r="FY55">
            <v>1865.1199226</v>
          </cell>
          <cell r="FZ55">
            <v>2320.9904869099996</v>
          </cell>
          <cell r="GA55">
            <v>1776.62542619</v>
          </cell>
        </row>
        <row r="59">
          <cell r="FP59">
            <v>24399.250970226578</v>
          </cell>
          <cell r="FQ59">
            <v>25042.476554006575</v>
          </cell>
          <cell r="FR59">
            <v>25327.233947693137</v>
          </cell>
          <cell r="FS59">
            <v>25584.28016003739</v>
          </cell>
          <cell r="FT59">
            <v>25863.892264717586</v>
          </cell>
          <cell r="FU59">
            <v>26450.807173371646</v>
          </cell>
          <cell r="FV59">
            <v>27034.288376779863</v>
          </cell>
          <cell r="FW59">
            <v>26817.39213093534</v>
          </cell>
          <cell r="FX59">
            <v>26953.21503747808</v>
          </cell>
          <cell r="FY59">
            <v>31264.455308634217</v>
          </cell>
          <cell r="FZ59">
            <v>31224.062599668076</v>
          </cell>
          <cell r="GA59">
            <v>29841.6054904674</v>
          </cell>
        </row>
        <row r="63">
          <cell r="FP63">
            <v>17.089</v>
          </cell>
          <cell r="FQ63">
            <v>17.193</v>
          </cell>
          <cell r="FR63">
            <v>17.319</v>
          </cell>
          <cell r="FS63">
            <v>17.291</v>
          </cell>
          <cell r="FT63">
            <v>17.546</v>
          </cell>
          <cell r="FU63">
            <v>17.675</v>
          </cell>
          <cell r="FV63">
            <v>17.808</v>
          </cell>
          <cell r="FW63">
            <v>17.943</v>
          </cell>
          <cell r="FX63">
            <v>251.022</v>
          </cell>
          <cell r="FY63">
            <v>7.766</v>
          </cell>
          <cell r="FZ63">
            <v>7.797</v>
          </cell>
          <cell r="GA63">
            <v>7.837</v>
          </cell>
        </row>
        <row r="67">
          <cell r="FP67">
            <v>61.872927880000006</v>
          </cell>
          <cell r="FQ67">
            <v>47.33882466</v>
          </cell>
          <cell r="FR67">
            <v>23.66278458</v>
          </cell>
          <cell r="FS67">
            <v>26.951546309999998</v>
          </cell>
          <cell r="FT67">
            <v>75.4607244</v>
          </cell>
          <cell r="FU67">
            <v>35.420657829999996</v>
          </cell>
          <cell r="FV67">
            <v>38.53640799</v>
          </cell>
          <cell r="FW67">
            <v>108.82032341</v>
          </cell>
          <cell r="FX67">
            <v>72.78257187</v>
          </cell>
          <cell r="FY67">
            <v>76.631474</v>
          </cell>
          <cell r="FZ67">
            <v>74.36548417</v>
          </cell>
          <cell r="GA67">
            <v>78.3226815</v>
          </cell>
        </row>
        <row r="74">
          <cell r="FP74">
            <v>20409.79581825636</v>
          </cell>
          <cell r="FQ74">
            <v>20515.450620764797</v>
          </cell>
          <cell r="FR74">
            <v>22172.111893955815</v>
          </cell>
          <cell r="FS74">
            <v>22064.4651617524</v>
          </cell>
          <cell r="FT74">
            <v>23558.482306325863</v>
          </cell>
          <cell r="FU74">
            <v>22922.208390786225</v>
          </cell>
          <cell r="FV74">
            <v>22801.6259299362</v>
          </cell>
          <cell r="FW74">
            <v>23232.53141459002</v>
          </cell>
          <cell r="FX74">
            <v>22738.23047519902</v>
          </cell>
          <cell r="FY74">
            <v>22969.095863080558</v>
          </cell>
          <cell r="FZ74">
            <v>23282.660640349153</v>
          </cell>
          <cell r="GA74">
            <v>21314.973629720364</v>
          </cell>
        </row>
        <row r="79">
          <cell r="FP79">
            <v>-1693.0199673799784</v>
          </cell>
          <cell r="FQ79">
            <v>26.154696480004517</v>
          </cell>
          <cell r="FR79">
            <v>-210.47577324999799</v>
          </cell>
          <cell r="FS79">
            <v>242.83492466999246</v>
          </cell>
          <cell r="FT79">
            <v>-262.670222229998</v>
          </cell>
          <cell r="FU79">
            <v>-2060.3837491400077</v>
          </cell>
          <cell r="FV79">
            <v>-1919.5028812200112</v>
          </cell>
          <cell r="FW79">
            <v>-1168.4383313200103</v>
          </cell>
          <cell r="FX79">
            <v>-1514.3139217299997</v>
          </cell>
          <cell r="FY79">
            <v>-1184.9250955900125</v>
          </cell>
          <cell r="FZ79">
            <v>-1608.0143931900154</v>
          </cell>
          <cell r="GA79">
            <v>-1939.2080430200333</v>
          </cell>
        </row>
        <row r="87">
          <cell r="FP87">
            <v>-911.6660779638801</v>
          </cell>
          <cell r="FQ87">
            <v>-683.6615345666423</v>
          </cell>
          <cell r="FR87">
            <v>-621.6104197889466</v>
          </cell>
          <cell r="FS87">
            <v>-637.2340178031058</v>
          </cell>
          <cell r="FT87">
            <v>-698.8290012322668</v>
          </cell>
          <cell r="FU87">
            <v>-713.6741123753853</v>
          </cell>
          <cell r="FV87">
            <v>-732.5472452401866</v>
          </cell>
          <cell r="FW87">
            <v>-734.7572291173273</v>
          </cell>
          <cell r="FX87">
            <v>-3530.0660009699063</v>
          </cell>
          <cell r="FY87">
            <v>-3827.2343907609143</v>
          </cell>
          <cell r="FZ87">
            <v>-1286.3309457819219</v>
          </cell>
          <cell r="GA87">
            <v>-915.6741023572495</v>
          </cell>
        </row>
        <row r="88">
          <cell r="FP88">
            <v>-13516.53961111445</v>
          </cell>
          <cell r="FQ88">
            <v>-13895.13252850277</v>
          </cell>
          <cell r="FR88">
            <v>-13635.538002180132</v>
          </cell>
          <cell r="FS88">
            <v>-14924.418358391094</v>
          </cell>
          <cell r="FT88">
            <v>-14522.51655789853</v>
          </cell>
          <cell r="FU88">
            <v>-15185.555532982433</v>
          </cell>
          <cell r="FV88">
            <v>-15385.438758182607</v>
          </cell>
          <cell r="FW88">
            <v>-14934.182252189566</v>
          </cell>
          <cell r="FX88">
            <v>-13632.249044678993</v>
          </cell>
          <cell r="FY88">
            <v>-13846.22404623717</v>
          </cell>
          <cell r="FZ88">
            <v>-12999.472679925144</v>
          </cell>
          <cell r="GA88">
            <v>-14009.349143262469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BON Financials"/>
      <sheetName val="Accrued Int"/>
      <sheetName val="1SR bridge"/>
      <sheetName val="CB-1SR"/>
      <sheetName val="SRF1"/>
      <sheetName val="BOC loan"/>
      <sheetName val="FNB"/>
      <sheetName val="BWK"/>
      <sheetName val="STD"/>
      <sheetName val="Nedbank"/>
      <sheetName val="Agribank"/>
      <sheetName val="Trustco"/>
      <sheetName val="NHE"/>
      <sheetName val="STBUT"/>
      <sheetName val="NamPost"/>
      <sheetName val="FNBUT"/>
      <sheetName val="CAPUT"/>
      <sheetName val="SANLAMUT"/>
      <sheetName val="ODMUT"/>
      <sheetName val="POIUT"/>
      <sheetName val="PRDUT"/>
      <sheetName val="SME"/>
      <sheetName val="EBank"/>
      <sheetName val="Investec"/>
      <sheetName val="Atlantico"/>
      <sheetName val="ODCS"/>
      <sheetName val="SRF2"/>
      <sheetName val="ODC-2SR"/>
      <sheetName val="Comparison"/>
    </sheetNames>
    <sheetDataSet>
      <sheetData sheetId="26">
        <row r="62">
          <cell r="FL62">
            <v>22325.26823950193</v>
          </cell>
          <cell r="FM62">
            <v>22255.050422889995</v>
          </cell>
          <cell r="FN62">
            <v>22003.654559536913</v>
          </cell>
          <cell r="FO62">
            <v>22420.615880962177</v>
          </cell>
          <cell r="FP62">
            <v>22158.41770041032</v>
          </cell>
          <cell r="FQ62">
            <v>22353.382588164277</v>
          </cell>
          <cell r="FR62">
            <v>22248.84987400155</v>
          </cell>
          <cell r="FS62">
            <v>22341.006520483726</v>
          </cell>
          <cell r="FT62">
            <v>22974.116753847564</v>
          </cell>
          <cell r="FU62">
            <v>22947.276390810275</v>
          </cell>
          <cell r="FV62">
            <v>23221.626061878178</v>
          </cell>
          <cell r="FW62">
            <v>23175.30743486507</v>
          </cell>
        </row>
        <row r="63">
          <cell r="FL63">
            <v>21.742558829999997</v>
          </cell>
          <cell r="FM63">
            <v>29.742558829999997</v>
          </cell>
          <cell r="FN63">
            <v>22.02834234</v>
          </cell>
          <cell r="FO63">
            <v>22.02839604</v>
          </cell>
          <cell r="FP63">
            <v>22.35868114</v>
          </cell>
          <cell r="FQ63">
            <v>19.2030062</v>
          </cell>
          <cell r="FR63">
            <v>19.325403050000002</v>
          </cell>
          <cell r="FS63">
            <v>19.32648993</v>
          </cell>
          <cell r="FT63">
            <v>20.32648993</v>
          </cell>
          <cell r="FU63">
            <v>19.72476785</v>
          </cell>
          <cell r="FV63">
            <v>19.72476785</v>
          </cell>
          <cell r="FW63">
            <v>19.98445134</v>
          </cell>
        </row>
        <row r="64">
          <cell r="FL64">
            <v>9836.027995838229</v>
          </cell>
          <cell r="FM64">
            <v>9883.701116118515</v>
          </cell>
          <cell r="FN64">
            <v>10011.291567768498</v>
          </cell>
          <cell r="FO64">
            <v>10043.20268200755</v>
          </cell>
          <cell r="FP64">
            <v>10280.480335089065</v>
          </cell>
          <cell r="FQ64">
            <v>10281.10438418197</v>
          </cell>
          <cell r="FR64">
            <v>10357.333518435289</v>
          </cell>
          <cell r="FS64">
            <v>10369.695477503035</v>
          </cell>
          <cell r="FT64">
            <v>10411.71566564014</v>
          </cell>
          <cell r="FU64">
            <v>10416.05013661502</v>
          </cell>
          <cell r="FV64">
            <v>10379.23419248081</v>
          </cell>
          <cell r="FW64">
            <v>10433.235229498543</v>
          </cell>
        </row>
        <row r="65">
          <cell r="FL65">
            <v>1204.495176648228</v>
          </cell>
          <cell r="FM65">
            <v>1225.4379591285167</v>
          </cell>
          <cell r="FN65">
            <v>1253.328416118496</v>
          </cell>
          <cell r="FO65">
            <v>1238.7082087275508</v>
          </cell>
          <cell r="FP65">
            <v>1289.0027503090646</v>
          </cell>
          <cell r="FQ65">
            <v>1293.9776106019704</v>
          </cell>
          <cell r="FR65">
            <v>1305.0745296452892</v>
          </cell>
          <cell r="FS65">
            <v>1303.478317193036</v>
          </cell>
          <cell r="FT65">
            <v>1311.8278247401388</v>
          </cell>
          <cell r="FU65">
            <v>1295.6451366150197</v>
          </cell>
          <cell r="FV65">
            <v>1347.319192480809</v>
          </cell>
          <cell r="FW65">
            <v>1414.9312933985448</v>
          </cell>
        </row>
        <row r="66">
          <cell r="FL66">
            <v>8631.53281919</v>
          </cell>
          <cell r="FM66">
            <v>8658.263156989999</v>
          </cell>
          <cell r="FN66">
            <v>8757.963151650001</v>
          </cell>
          <cell r="FO66">
            <v>8804.49447328</v>
          </cell>
          <cell r="FP66">
            <v>8991.477584780001</v>
          </cell>
          <cell r="FQ66">
            <v>8987.12677358</v>
          </cell>
          <cell r="FR66">
            <v>9052.25898879</v>
          </cell>
          <cell r="FS66">
            <v>9066.21716031</v>
          </cell>
          <cell r="FT66">
            <v>9099.8878409</v>
          </cell>
          <cell r="FU66">
            <v>9120.405</v>
          </cell>
          <cell r="FV66">
            <v>9031.915</v>
          </cell>
          <cell r="FW66">
            <v>9018.3039361</v>
          </cell>
        </row>
        <row r="67">
          <cell r="FL67">
            <v>7931.4471198077545</v>
          </cell>
          <cell r="FM67">
            <v>7718.506382023288</v>
          </cell>
          <cell r="FN67">
            <v>7467.63304413994</v>
          </cell>
          <cell r="FO67">
            <v>7713.16812542381</v>
          </cell>
          <cell r="FP67">
            <v>7344.225460545358</v>
          </cell>
          <cell r="FQ67">
            <v>7560.174517673914</v>
          </cell>
          <cell r="FR67">
            <v>7283.978980968236</v>
          </cell>
          <cell r="FS67">
            <v>7336.1170701705405</v>
          </cell>
          <cell r="FT67">
            <v>7901.2549960708675</v>
          </cell>
          <cell r="FU67">
            <v>7730.881665254627</v>
          </cell>
          <cell r="FV67">
            <v>7997.915576189553</v>
          </cell>
          <cell r="FW67">
            <v>7897.786653284907</v>
          </cell>
        </row>
        <row r="68">
          <cell r="FL68">
            <v>4536.0505650259465</v>
          </cell>
          <cell r="FM68">
            <v>4623.100365918195</v>
          </cell>
          <cell r="FN68">
            <v>4502.7016052884765</v>
          </cell>
          <cell r="FO68">
            <v>4642.216677490818</v>
          </cell>
          <cell r="FP68">
            <v>4511.353223635894</v>
          </cell>
          <cell r="FQ68">
            <v>4492.900680108391</v>
          </cell>
          <cell r="FR68">
            <v>4588.211971548028</v>
          </cell>
          <cell r="FS68">
            <v>4615.867482880151</v>
          </cell>
          <cell r="FT68">
            <v>4640.819602206558</v>
          </cell>
          <cell r="FU68">
            <v>4780.619821090626</v>
          </cell>
          <cell r="FV68">
            <v>4824.751525357813</v>
          </cell>
          <cell r="FW68">
            <v>4824.301100741623</v>
          </cell>
        </row>
        <row r="69">
          <cell r="FL69">
            <v>285.19018708</v>
          </cell>
          <cell r="FM69">
            <v>286.97752771</v>
          </cell>
          <cell r="FN69">
            <v>304.85459105999996</v>
          </cell>
          <cell r="FO69">
            <v>296.06102092</v>
          </cell>
          <cell r="FP69">
            <v>290.1183923</v>
          </cell>
          <cell r="FQ69">
            <v>287.68861116</v>
          </cell>
          <cell r="FR69">
            <v>274.83669037000004</v>
          </cell>
          <cell r="FS69">
            <v>280.91419748000004</v>
          </cell>
          <cell r="FT69">
            <v>301.94480565</v>
          </cell>
          <cell r="FU69">
            <v>304.05441717</v>
          </cell>
          <cell r="FV69">
            <v>327.14263175</v>
          </cell>
          <cell r="FW69">
            <v>354.34193919999996</v>
          </cell>
        </row>
        <row r="70">
          <cell r="FL70">
            <v>5045.35661940257</v>
          </cell>
          <cell r="FM70">
            <v>5073.103706588506</v>
          </cell>
          <cell r="FN70">
            <v>5057.446386729251</v>
          </cell>
          <cell r="FO70">
            <v>5003.070788618459</v>
          </cell>
          <cell r="FP70">
            <v>5007.967783127871</v>
          </cell>
          <cell r="FQ70">
            <v>5077.914051826074</v>
          </cell>
          <cell r="FR70">
            <v>5134.075805019409</v>
          </cell>
          <cell r="FS70">
            <v>5159.065726234319</v>
          </cell>
          <cell r="FT70">
            <v>5283.4710158824</v>
          </cell>
          <cell r="FU70">
            <v>5224.4454018297765</v>
          </cell>
          <cell r="FV70">
            <v>5209.848188111852</v>
          </cell>
          <cell r="FW70">
            <v>5161.8362838426</v>
          </cell>
        </row>
        <row r="71">
          <cell r="FL71">
            <v>5430.0017873900015</v>
          </cell>
          <cell r="FM71">
            <v>5724.86666925</v>
          </cell>
          <cell r="FN71">
            <v>6055.61821108</v>
          </cell>
          <cell r="FO71">
            <v>5911.85143162317</v>
          </cell>
          <cell r="FP71">
            <v>6038.579284906277</v>
          </cell>
          <cell r="FQ71">
            <v>6019.018604499999</v>
          </cell>
          <cell r="FR71">
            <v>6508.601968179999</v>
          </cell>
          <cell r="FS71">
            <v>6779.548424719999</v>
          </cell>
          <cell r="FT71">
            <v>6705.927811379999</v>
          </cell>
          <cell r="FU71">
            <v>6698.64633804</v>
          </cell>
          <cell r="FV71">
            <v>6800.645007750001</v>
          </cell>
          <cell r="FW71">
            <v>6651.586530389999</v>
          </cell>
        </row>
        <row r="73">
          <cell r="FL73">
            <v>37364.84566965335</v>
          </cell>
          <cell r="FM73">
            <v>37560.0991991212</v>
          </cell>
          <cell r="FN73">
            <v>37889.09956635062</v>
          </cell>
          <cell r="FO73">
            <v>38200.16350333544</v>
          </cell>
          <cell r="FP73">
            <v>38396.847792706</v>
          </cell>
          <cell r="FQ73">
            <v>38747.52581568802</v>
          </cell>
          <cell r="FR73">
            <v>38943.72876463071</v>
          </cell>
          <cell r="FS73">
            <v>39412.29314615986</v>
          </cell>
          <cell r="FT73">
            <v>39812.54752894902</v>
          </cell>
          <cell r="FU73">
            <v>40080.255036678645</v>
          </cell>
          <cell r="FV73">
            <v>40597.497087084295</v>
          </cell>
          <cell r="FW73">
            <v>41120.990325555395</v>
          </cell>
        </row>
        <row r="74">
          <cell r="FL74">
            <v>1360.2317229</v>
          </cell>
          <cell r="FM74">
            <v>1370.73307392</v>
          </cell>
          <cell r="FN74">
            <v>1435.99936533</v>
          </cell>
          <cell r="FO74">
            <v>1417.7382578</v>
          </cell>
          <cell r="FP74">
            <v>1485.975367</v>
          </cell>
          <cell r="FQ74">
            <v>1488.4552836099997</v>
          </cell>
          <cell r="FR74">
            <v>1488.85350741</v>
          </cell>
          <cell r="FS74">
            <v>1539.70957087</v>
          </cell>
          <cell r="FT74">
            <v>1539.9095708700002</v>
          </cell>
          <cell r="FU74">
            <v>1490.4735016599998</v>
          </cell>
          <cell r="FV74">
            <v>1477.29874338</v>
          </cell>
          <cell r="FW74">
            <v>1495.1216668099999</v>
          </cell>
        </row>
        <row r="75">
          <cell r="FL75">
            <v>29320.149104921475</v>
          </cell>
          <cell r="FM75">
            <v>29558.682936021887</v>
          </cell>
          <cell r="FN75">
            <v>29719.299431777505</v>
          </cell>
          <cell r="FO75">
            <v>29961.48486623315</v>
          </cell>
          <cell r="FP75">
            <v>30046.216442674136</v>
          </cell>
          <cell r="FQ75">
            <v>30349.853894985732</v>
          </cell>
          <cell r="FR75">
            <v>30545.68825610911</v>
          </cell>
          <cell r="FS75">
            <v>30852.375082718965</v>
          </cell>
          <cell r="FT75">
            <v>31148.646963890453</v>
          </cell>
          <cell r="FU75">
            <v>31356.21336932358</v>
          </cell>
          <cell r="FV75">
            <v>31717.116335530587</v>
          </cell>
          <cell r="FW75">
            <v>32073.38650677636</v>
          </cell>
        </row>
        <row r="76">
          <cell r="FL76">
            <v>29296.989104921475</v>
          </cell>
          <cell r="FM76">
            <v>29535.95693602189</v>
          </cell>
          <cell r="FN76">
            <v>29696.759431777504</v>
          </cell>
          <cell r="FO76">
            <v>29942.33986623315</v>
          </cell>
          <cell r="FP76">
            <v>30026.006442674137</v>
          </cell>
          <cell r="FQ76">
            <v>30334.61889498573</v>
          </cell>
          <cell r="FR76">
            <v>30530.45325610911</v>
          </cell>
          <cell r="FS76">
            <v>30837.140082718965</v>
          </cell>
          <cell r="FT76">
            <v>31132.96096389045</v>
          </cell>
          <cell r="FU76">
            <v>31340.37536932358</v>
          </cell>
          <cell r="FV76">
            <v>31699.113335530586</v>
          </cell>
          <cell r="FW76">
            <v>32055.23650677636</v>
          </cell>
        </row>
        <row r="77">
          <cell r="FL77">
            <v>23.16</v>
          </cell>
          <cell r="FM77">
            <v>22.726</v>
          </cell>
          <cell r="FN77">
            <v>22.54</v>
          </cell>
          <cell r="FO77">
            <v>19.145</v>
          </cell>
          <cell r="FP77">
            <v>20.21</v>
          </cell>
          <cell r="FQ77">
            <v>15.235</v>
          </cell>
          <cell r="FR77">
            <v>15.235</v>
          </cell>
          <cell r="FS77">
            <v>15.235</v>
          </cell>
          <cell r="FT77">
            <v>15.686</v>
          </cell>
          <cell r="FU77">
            <v>15.838</v>
          </cell>
          <cell r="FV77">
            <v>18.003</v>
          </cell>
          <cell r="FW77">
            <v>18.15</v>
          </cell>
        </row>
        <row r="78">
          <cell r="FL78">
            <v>2732.2390997526622</v>
          </cell>
          <cell r="FM78">
            <v>2633.97755448709</v>
          </cell>
          <cell r="FN78">
            <v>2714.5094434987786</v>
          </cell>
          <cell r="FO78">
            <v>2742.8455760696233</v>
          </cell>
          <cell r="FP78">
            <v>2738.893424755033</v>
          </cell>
          <cell r="FQ78">
            <v>2707.8620755337765</v>
          </cell>
          <cell r="FR78">
            <v>2640.2414248865784</v>
          </cell>
          <cell r="FS78">
            <v>2693.79571189508</v>
          </cell>
          <cell r="FT78">
            <v>2733.5408633060597</v>
          </cell>
          <cell r="FU78">
            <v>2766.402366643925</v>
          </cell>
          <cell r="FV78">
            <v>2823.9693231135066</v>
          </cell>
          <cell r="FW78">
            <v>2915.360814912311</v>
          </cell>
        </row>
        <row r="79">
          <cell r="FL79">
            <v>3952.2257420792116</v>
          </cell>
          <cell r="FM79">
            <v>3996.705634692227</v>
          </cell>
          <cell r="FN79">
            <v>4019.2913257443324</v>
          </cell>
          <cell r="FO79">
            <v>4078.0948032326696</v>
          </cell>
          <cell r="FP79">
            <v>4125.762558276834</v>
          </cell>
          <cell r="FQ79">
            <v>4201.354561558507</v>
          </cell>
          <cell r="FR79">
            <v>4268.945576225019</v>
          </cell>
          <cell r="FS79">
            <v>4326.412780675809</v>
          </cell>
          <cell r="FT79">
            <v>4390.450130882506</v>
          </cell>
          <cell r="FU79">
            <v>4467.165799051136</v>
          </cell>
          <cell r="FV79">
            <v>4579.112685060202</v>
          </cell>
          <cell r="FW79">
            <v>4637.12133705672</v>
          </cell>
        </row>
        <row r="80">
          <cell r="FL80">
            <v>16.308974919999997</v>
          </cell>
          <cell r="FM80">
            <v>17.72607255</v>
          </cell>
          <cell r="FN80">
            <v>26.21462967</v>
          </cell>
          <cell r="FO80">
            <v>25.72562371</v>
          </cell>
          <cell r="FP80">
            <v>25.737327089999997</v>
          </cell>
          <cell r="FQ80">
            <v>20.25587097</v>
          </cell>
          <cell r="FR80">
            <v>19.83515266</v>
          </cell>
          <cell r="FS80">
            <v>20.162612329999998</v>
          </cell>
          <cell r="FT80">
            <v>21.30978365</v>
          </cell>
          <cell r="FU80">
            <v>22.32442363</v>
          </cell>
          <cell r="FV80">
            <v>21.59014364</v>
          </cell>
          <cell r="FW80">
            <v>21.79612434</v>
          </cell>
        </row>
        <row r="81">
          <cell r="FL81">
            <v>6942.916218172657</v>
          </cell>
          <cell r="FM81">
            <v>6949.704216571218</v>
          </cell>
          <cell r="FN81">
            <v>6978.860522828655</v>
          </cell>
          <cell r="FO81">
            <v>6974.880799597924</v>
          </cell>
          <cell r="FP81">
            <v>7047.269568467477</v>
          </cell>
          <cell r="FQ81">
            <v>7112.247784352666</v>
          </cell>
          <cell r="FR81">
            <v>7203.406454267084</v>
          </cell>
          <cell r="FS81">
            <v>7379.227121681849</v>
          </cell>
          <cell r="FT81">
            <v>7206.06774328724</v>
          </cell>
          <cell r="FU81">
            <v>7343.432272275855</v>
          </cell>
          <cell r="FV81">
            <v>7392.333716965941</v>
          </cell>
          <cell r="FW81">
            <v>7462.169489908022</v>
          </cell>
        </row>
        <row r="82">
          <cell r="FL82">
            <v>1703.4243880949</v>
          </cell>
          <cell r="FM82">
            <v>1696.3617188583999</v>
          </cell>
          <cell r="FN82">
            <v>1619.4488924378002</v>
          </cell>
          <cell r="FO82">
            <v>1606.0444127253302</v>
          </cell>
          <cell r="FP82">
            <v>1585.6385256512226</v>
          </cell>
          <cell r="FQ82">
            <v>1538.7067685456002</v>
          </cell>
          <cell r="FR82">
            <v>1481.1683770161999</v>
          </cell>
          <cell r="FS82">
            <v>1486.5992373007998</v>
          </cell>
          <cell r="FT82">
            <v>1500.4952548689002</v>
          </cell>
          <cell r="FU82">
            <v>1475.5327348450999</v>
          </cell>
          <cell r="FV82">
            <v>1455.2812892411</v>
          </cell>
          <cell r="FW82">
            <v>1449.3039651537001</v>
          </cell>
        </row>
        <row r="83">
          <cell r="FL83">
            <v>436.20339678</v>
          </cell>
          <cell r="FM83">
            <v>446.26205947</v>
          </cell>
          <cell r="FN83">
            <v>462.47616616999994</v>
          </cell>
          <cell r="FO83">
            <v>463.66180801999633</v>
          </cell>
          <cell r="FP83">
            <v>700.2488898729241</v>
          </cell>
          <cell r="FQ83">
            <v>641.83697679</v>
          </cell>
          <cell r="FR83">
            <v>659.5440321099975</v>
          </cell>
          <cell r="FS83">
            <v>742.0766303300001</v>
          </cell>
          <cell r="FT83">
            <v>585.20842376</v>
          </cell>
          <cell r="FU83">
            <v>586.21057936</v>
          </cell>
          <cell r="FV83">
            <v>601.1538668200001</v>
          </cell>
          <cell r="FW83">
            <v>403.08168433000003</v>
          </cell>
        </row>
        <row r="84">
          <cell r="FL84">
            <v>406.61130779999996</v>
          </cell>
          <cell r="FM84">
            <v>409.99392473</v>
          </cell>
          <cell r="FN84">
            <v>424.26966092999993</v>
          </cell>
          <cell r="FO84">
            <v>427.2515679199964</v>
          </cell>
          <cell r="FP84">
            <v>435.6951943099961</v>
          </cell>
          <cell r="FQ84">
            <v>435.72408689</v>
          </cell>
          <cell r="FR84">
            <v>443.4918981099975</v>
          </cell>
          <cell r="FS84">
            <v>346.14875859000006</v>
          </cell>
          <cell r="FT84">
            <v>349.81009995999995</v>
          </cell>
          <cell r="FU84">
            <v>352.94871903</v>
          </cell>
          <cell r="FV84">
            <v>367.04319114000003</v>
          </cell>
          <cell r="FW84">
            <v>359.28586018000004</v>
          </cell>
        </row>
        <row r="85"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</row>
        <row r="86">
          <cell r="FL86">
            <v>258.76988704999997</v>
          </cell>
          <cell r="FM86">
            <v>261.25241775</v>
          </cell>
          <cell r="FN86">
            <v>273.070269</v>
          </cell>
          <cell r="FO86">
            <v>276.16703114999996</v>
          </cell>
          <cell r="FP86">
            <v>284.73182545</v>
          </cell>
          <cell r="FQ86">
            <v>285.753441</v>
          </cell>
          <cell r="FR86">
            <v>288.83519448</v>
          </cell>
          <cell r="FS86">
            <v>250.11707438000005</v>
          </cell>
          <cell r="FT86">
            <v>257.2028346299999</v>
          </cell>
          <cell r="FU86">
            <v>255.261</v>
          </cell>
          <cell r="FV86">
            <v>257.099</v>
          </cell>
          <cell r="FW86">
            <v>255.07533875000001</v>
          </cell>
        </row>
        <row r="87">
          <cell r="FL87">
            <v>258.76988704999997</v>
          </cell>
          <cell r="FM87">
            <v>261.25241775</v>
          </cell>
          <cell r="FN87">
            <v>273.070269</v>
          </cell>
          <cell r="FO87">
            <v>276.16703114999996</v>
          </cell>
          <cell r="FP87">
            <v>284.73182545</v>
          </cell>
          <cell r="FQ87">
            <v>285.753441</v>
          </cell>
          <cell r="FR87">
            <v>288.83519448</v>
          </cell>
          <cell r="FS87">
            <v>250.11707438000005</v>
          </cell>
          <cell r="FT87">
            <v>257.2028346299999</v>
          </cell>
          <cell r="FU87">
            <v>255.261</v>
          </cell>
          <cell r="FV87">
            <v>257.099</v>
          </cell>
          <cell r="FW87">
            <v>255.07533875000001</v>
          </cell>
        </row>
        <row r="88"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</row>
        <row r="89">
          <cell r="FL89">
            <v>129.92684532</v>
          </cell>
          <cell r="FM89">
            <v>130.16567924999998</v>
          </cell>
          <cell r="FN89">
            <v>132.10580466999997</v>
          </cell>
          <cell r="FO89">
            <v>132.6369799599964</v>
          </cell>
          <cell r="FP89">
            <v>132.42957972999616</v>
          </cell>
          <cell r="FQ89">
            <v>132.94149479</v>
          </cell>
          <cell r="FR89">
            <v>137.09890674999752</v>
          </cell>
          <cell r="FS89">
            <v>70.36028798999999</v>
          </cell>
          <cell r="FT89">
            <v>66.73102852</v>
          </cell>
          <cell r="FU89">
            <v>68.61871903</v>
          </cell>
          <cell r="FV89">
            <v>77.94719114</v>
          </cell>
          <cell r="FW89">
            <v>77.29259219999999</v>
          </cell>
        </row>
        <row r="90">
          <cell r="FL90">
            <v>17.91457543</v>
          </cell>
          <cell r="FM90">
            <v>18.57582773</v>
          </cell>
          <cell r="FN90">
            <v>19.093587259999996</v>
          </cell>
          <cell r="FO90">
            <v>18.44755681</v>
          </cell>
          <cell r="FP90">
            <v>18.53378913</v>
          </cell>
          <cell r="FQ90">
            <v>17.029151100000004</v>
          </cell>
          <cell r="FR90">
            <v>17.557796879999998</v>
          </cell>
          <cell r="FS90">
            <v>25.67139622</v>
          </cell>
          <cell r="FT90">
            <v>25.87623681</v>
          </cell>
          <cell r="FU90">
            <v>29.069</v>
          </cell>
          <cell r="FV90">
            <v>31.997</v>
          </cell>
          <cell r="FW90">
            <v>26.917929230000002</v>
          </cell>
        </row>
        <row r="91">
          <cell r="FL91">
            <v>0.00349417</v>
          </cell>
          <cell r="FM91">
            <v>0.00262783</v>
          </cell>
          <cell r="FN91">
            <v>0.0017571700000000002</v>
          </cell>
          <cell r="FO91">
            <v>0.00087683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</row>
        <row r="92"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</row>
        <row r="93">
          <cell r="FL93">
            <v>29.58859481</v>
          </cell>
          <cell r="FM93">
            <v>36.26550691</v>
          </cell>
          <cell r="FN93">
            <v>38.20474807</v>
          </cell>
          <cell r="FO93">
            <v>36.40936327</v>
          </cell>
          <cell r="FP93">
            <v>264.553695562928</v>
          </cell>
          <cell r="FQ93">
            <v>206.11288989999997</v>
          </cell>
          <cell r="FR93">
            <v>216.052134</v>
          </cell>
          <cell r="FS93">
            <v>395.92787174</v>
          </cell>
          <cell r="FT93">
            <v>235.39832380000001</v>
          </cell>
          <cell r="FU93">
            <v>233.26186033000002</v>
          </cell>
          <cell r="FV93">
            <v>234.11067568</v>
          </cell>
          <cell r="FW93">
            <v>43.79582415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xSplit="2" ySplit="4" topLeftCell="I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8.8515625" defaultRowHeight="12.75"/>
  <cols>
    <col min="1" max="1" width="13.140625" style="7" customWidth="1"/>
    <col min="2" max="2" width="47.28125" style="7" customWidth="1"/>
    <col min="3" max="7" width="10.57421875" style="7" customWidth="1"/>
    <col min="8" max="8" width="13.00390625" style="7" customWidth="1"/>
    <col min="9" max="10" width="12.140625" style="7" customWidth="1"/>
    <col min="11" max="11" width="13.57421875" style="7" customWidth="1"/>
    <col min="12" max="12" width="11.00390625" style="7" customWidth="1"/>
    <col min="13" max="13" width="10.7109375" style="7" bestFit="1" customWidth="1"/>
    <col min="14" max="14" width="10.7109375" style="7" customWidth="1"/>
    <col min="15" max="16384" width="8.8515625" style="7" customWidth="1"/>
  </cols>
  <sheetData>
    <row r="1" ht="15">
      <c r="B1" s="65" t="s">
        <v>21</v>
      </c>
    </row>
    <row r="2" ht="15">
      <c r="B2" s="66" t="s">
        <v>22</v>
      </c>
    </row>
    <row r="3" ht="14.25">
      <c r="B3" s="29"/>
    </row>
    <row r="4" spans="1:14" ht="15">
      <c r="A4" s="12"/>
      <c r="B4" s="68" t="s">
        <v>15</v>
      </c>
      <c r="C4" s="31">
        <v>42400</v>
      </c>
      <c r="D4" s="31">
        <v>42429</v>
      </c>
      <c r="E4" s="31">
        <v>42460</v>
      </c>
      <c r="F4" s="31">
        <v>42490</v>
      </c>
      <c r="G4" s="31">
        <v>42521</v>
      </c>
      <c r="H4" s="31">
        <v>42551</v>
      </c>
      <c r="I4" s="31">
        <v>42582</v>
      </c>
      <c r="J4" s="31">
        <v>42613</v>
      </c>
      <c r="K4" s="31">
        <v>42643</v>
      </c>
      <c r="L4" s="31">
        <v>42674</v>
      </c>
      <c r="M4" s="31">
        <v>42704</v>
      </c>
      <c r="N4" s="31">
        <v>42735</v>
      </c>
    </row>
    <row r="5" spans="1:14" ht="15">
      <c r="A5" s="14"/>
      <c r="B5" s="67"/>
      <c r="C5" s="62"/>
      <c r="D5" s="36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5" ht="15">
      <c r="A6" s="14" t="s">
        <v>102</v>
      </c>
      <c r="B6" s="35" t="s">
        <v>38</v>
      </c>
      <c r="C6" s="37">
        <f>C7-C15</f>
        <v>25514.522235676122</v>
      </c>
      <c r="D6" s="37">
        <f>D7-D15</f>
        <v>25423.169382643355</v>
      </c>
      <c r="E6" s="37">
        <f>E7-E15</f>
        <v>27050.024738931053</v>
      </c>
      <c r="F6" s="37">
        <f aca="true" t="shared" si="0" ref="F6:K6">F7-F15</f>
        <v>27457.825449616892</v>
      </c>
      <c r="G6" s="37">
        <f t="shared" si="0"/>
        <v>27729.540920847736</v>
      </c>
      <c r="H6" s="37">
        <f t="shared" si="0"/>
        <v>23644.98585893461</v>
      </c>
      <c r="I6" s="37">
        <f t="shared" si="0"/>
        <v>24678.383111749816</v>
      </c>
      <c r="J6" s="37">
        <f t="shared" si="0"/>
        <v>23047.914979522673</v>
      </c>
      <c r="K6" s="37">
        <f t="shared" si="0"/>
        <v>20278.03180801009</v>
      </c>
      <c r="L6" s="37">
        <f>L7-L15</f>
        <v>24201.204016989082</v>
      </c>
      <c r="M6" s="37">
        <f>M7-M15</f>
        <v>26816.193140028077</v>
      </c>
      <c r="N6" s="37">
        <f>N7-N15</f>
        <v>24052.714478452748</v>
      </c>
      <c r="O6" s="101"/>
    </row>
    <row r="7" spans="1:15" ht="15">
      <c r="A7" s="14" t="s">
        <v>146</v>
      </c>
      <c r="B7" s="35" t="s">
        <v>39</v>
      </c>
      <c r="C7" s="37">
        <f>SUM(C8:C14)</f>
        <v>28706.76198552137</v>
      </c>
      <c r="D7" s="37">
        <f>SUM(D8:D14)</f>
        <v>28621.654355734358</v>
      </c>
      <c r="E7" s="37">
        <f>SUM(E8:E14)</f>
        <v>30013.233319804658</v>
      </c>
      <c r="F7" s="37">
        <f aca="true" t="shared" si="1" ref="F7:K7">SUM(F8:F14)</f>
        <v>30273.82519825489</v>
      </c>
      <c r="G7" s="37">
        <f t="shared" si="1"/>
        <v>30861.79678896173</v>
      </c>
      <c r="H7" s="37">
        <f t="shared" si="1"/>
        <v>26599.084344389157</v>
      </c>
      <c r="I7" s="37">
        <f t="shared" si="1"/>
        <v>27486.99763615434</v>
      </c>
      <c r="J7" s="37">
        <f t="shared" si="1"/>
        <v>25916.543124756485</v>
      </c>
      <c r="K7" s="37">
        <f t="shared" si="1"/>
        <v>23032.798630249683</v>
      </c>
      <c r="L7" s="37">
        <f>SUM(L8:L14)</f>
        <v>27154.23189275464</v>
      </c>
      <c r="M7" s="37">
        <f>SUM(M8:M14)</f>
        <v>29967.482069339603</v>
      </c>
      <c r="N7" s="37">
        <f>SUM(N8:N14)</f>
        <v>26753.87151182162</v>
      </c>
      <c r="O7" s="101"/>
    </row>
    <row r="8" spans="1:15" ht="15">
      <c r="A8" s="14" t="s">
        <v>147</v>
      </c>
      <c r="B8" s="36" t="s">
        <v>40</v>
      </c>
      <c r="C8" s="37">
        <f>'[1]STA-1SG'!FP10+'[1]STA-1SG'!FP22</f>
        <v>103.9694612</v>
      </c>
      <c r="D8" s="37">
        <f>'[1]STA-1SG'!FQ10+'[1]STA-1SG'!FQ22</f>
        <v>105.70891056</v>
      </c>
      <c r="E8" s="37">
        <f>'[1]STA-1SG'!FR10+'[1]STA-1SG'!FR22</f>
        <v>109.30593418000001</v>
      </c>
      <c r="F8" s="37">
        <f>'[1]STA-1SG'!FS10+'[1]STA-1SG'!FS22</f>
        <v>115.46910883</v>
      </c>
      <c r="G8" s="37">
        <f>'[1]STA-1SG'!FT10+'[1]STA-1SG'!FT22</f>
        <v>119.98629779000001</v>
      </c>
      <c r="H8" s="37">
        <f>'[1]STA-1SG'!FU10+'[1]STA-1SG'!FU22</f>
        <v>118.64009364</v>
      </c>
      <c r="I8" s="37">
        <f>'[1]STA-1SG'!FV10+'[1]STA-1SG'!FV22</f>
        <v>121.66746857</v>
      </c>
      <c r="J8" s="37">
        <f>'[1]STA-1SG'!FW10+'[1]STA-1SG'!FW22</f>
        <v>132.7373658</v>
      </c>
      <c r="K8" s="37">
        <f>'[1]STA-1SG'!FX10+'[1]STA-1SG'!FX22</f>
        <v>136.95269098</v>
      </c>
      <c r="L8" s="37">
        <f>'[1]STA-1SG'!FY10+'[1]STA-1SG'!FY22</f>
        <v>137.83889385</v>
      </c>
      <c r="M8" s="37">
        <f>'[1]STA-1SG'!FZ10+'[1]STA-1SG'!FZ22</f>
        <v>129.36414119</v>
      </c>
      <c r="N8" s="37">
        <f>'[1]STA-1SG'!GA10+'[1]STA-1SG'!GA22</f>
        <v>123.53689879000002</v>
      </c>
      <c r="O8" s="101"/>
    </row>
    <row r="9" spans="1:15" ht="14.25">
      <c r="A9" s="14" t="s">
        <v>148</v>
      </c>
      <c r="B9" s="36" t="s">
        <v>41</v>
      </c>
      <c r="C9" s="38">
        <f>'[1]STA-1SG'!FP11</f>
        <v>994.8589791599999</v>
      </c>
      <c r="D9" s="38">
        <f>'[1]STA-1SG'!FQ11</f>
        <v>984.18297916</v>
      </c>
      <c r="E9" s="38">
        <f>'[1]STA-1SG'!FR11</f>
        <v>959.51497558</v>
      </c>
      <c r="F9" s="38">
        <f>'[1]STA-1SG'!FS11</f>
        <v>131.86744245</v>
      </c>
      <c r="G9" s="38">
        <f>'[1]STA-1SG'!FT11</f>
        <v>170.53744245000001</v>
      </c>
      <c r="H9" s="38">
        <f>'[1]STA-1SG'!FU11</f>
        <v>99.89944245000001</v>
      </c>
      <c r="I9" s="38">
        <f>'[1]STA-1SG'!FV11</f>
        <v>170.20146345</v>
      </c>
      <c r="J9" s="38">
        <f>'[1]STA-1SG'!FW11</f>
        <v>69.00918045</v>
      </c>
      <c r="K9" s="38">
        <f>'[1]STA-1SG'!FX11</f>
        <v>126.48518045</v>
      </c>
      <c r="L9" s="38">
        <f>'[1]STA-1SG'!FY11</f>
        <v>90.49918045000001</v>
      </c>
      <c r="M9" s="38">
        <f>'[1]STA-1SG'!FZ11</f>
        <v>115.75118045</v>
      </c>
      <c r="N9" s="38">
        <f>'[1]STA-1SG'!GA11</f>
        <v>58.49918045</v>
      </c>
      <c r="O9" s="101"/>
    </row>
    <row r="10" spans="1:15" ht="14.25">
      <c r="A10" s="14" t="s">
        <v>149</v>
      </c>
      <c r="B10" s="36" t="s">
        <v>42</v>
      </c>
      <c r="C10" s="38">
        <f>'[1]STA-1SG'!FP12+'[1]STA-1SG'!FP13+'[1]STA-1SG'!FP14</f>
        <v>11847.37859751</v>
      </c>
      <c r="D10" s="38">
        <f>'[1]STA-1SG'!FQ12+'[1]STA-1SG'!FQ13+'[1]STA-1SG'!FQ14</f>
        <v>14036.880202929999</v>
      </c>
      <c r="E10" s="38">
        <f>'[1]STA-1SG'!FR12+'[1]STA-1SG'!FR13+'[1]STA-1SG'!FR14</f>
        <v>11065.12967577</v>
      </c>
      <c r="F10" s="38">
        <f>'[1]STA-1SG'!FS12+'[1]STA-1SG'!FS13+'[1]STA-1SG'!FS14</f>
        <v>9721.59195648</v>
      </c>
      <c r="G10" s="38">
        <f>'[1]STA-1SG'!FT12+'[1]STA-1SG'!FT13+'[1]STA-1SG'!FT14</f>
        <v>11431.407087700001</v>
      </c>
      <c r="H10" s="38">
        <f>'[1]STA-1SG'!FU12+'[1]STA-1SG'!FU13+'[1]STA-1SG'!FU14</f>
        <v>7821.104586699999</v>
      </c>
      <c r="I10" s="38">
        <f>'[1]STA-1SG'!FV12+'[1]STA-1SG'!FV13+'[1]STA-1SG'!FV14</f>
        <v>7852.633066560001</v>
      </c>
      <c r="J10" s="38">
        <f>'[1]STA-1SG'!FW12+'[1]STA-1SG'!FW13+'[1]STA-1SG'!FW14</f>
        <v>8073.33083846</v>
      </c>
      <c r="K10" s="38">
        <f>'[1]STA-1SG'!FX12+'[1]STA-1SG'!FX13+'[1]STA-1SG'!FX14</f>
        <v>6878.89906786</v>
      </c>
      <c r="L10" s="38">
        <f>'[1]STA-1SG'!FY12+'[1]STA-1SG'!FY13+'[1]STA-1SG'!FY14</f>
        <v>11608.962462119998</v>
      </c>
      <c r="M10" s="38">
        <f>'[1]STA-1SG'!FZ12+'[1]STA-1SG'!FZ13+'[1]STA-1SG'!FZ14</f>
        <v>10440.65984078</v>
      </c>
      <c r="N10" s="38">
        <f>'[1]STA-1SG'!GA12+'[1]STA-1SG'!GA13+'[1]STA-1SG'!GA14</f>
        <v>9372.013553839999</v>
      </c>
      <c r="O10" s="101"/>
    </row>
    <row r="11" spans="1:15" ht="14.25">
      <c r="A11" s="14" t="s">
        <v>150</v>
      </c>
      <c r="B11" s="36" t="s">
        <v>43</v>
      </c>
      <c r="C11" s="38">
        <f>'[1]STA-1SG'!FP15</f>
        <v>13307.195266039998</v>
      </c>
      <c r="D11" s="38">
        <f>'[1]STA-1SG'!FQ15</f>
        <v>11041.518271230001</v>
      </c>
      <c r="E11" s="38">
        <f>'[1]STA-1SG'!FR15</f>
        <v>13715.64755192</v>
      </c>
      <c r="F11" s="38">
        <f>'[1]STA-1SG'!FS15</f>
        <v>14816.48610962</v>
      </c>
      <c r="G11" s="38">
        <f>'[1]STA-1SG'!FT15</f>
        <v>13351.018599539999</v>
      </c>
      <c r="H11" s="38">
        <f>'[1]STA-1SG'!FU15</f>
        <v>13099.877808939998</v>
      </c>
      <c r="I11" s="38">
        <f>'[1]STA-1SG'!FV15</f>
        <v>14151.830423779998</v>
      </c>
      <c r="J11" s="38">
        <f>'[1]STA-1SG'!FW15</f>
        <v>12339.879182450002</v>
      </c>
      <c r="K11" s="38">
        <f>'[1]STA-1SG'!FX15</f>
        <v>13864.28836407</v>
      </c>
      <c r="L11" s="38">
        <f>'[1]STA-1SG'!FY15</f>
        <v>13342.777335329998</v>
      </c>
      <c r="M11" s="38">
        <f>'[1]STA-1SG'!FZ15</f>
        <v>14740.364740880003</v>
      </c>
      <c r="N11" s="38">
        <f>'[1]STA-1SG'!GA15</f>
        <v>14976.75806858</v>
      </c>
      <c r="O11" s="101"/>
    </row>
    <row r="12" spans="1:15" ht="14.25">
      <c r="A12" s="14" t="s">
        <v>151</v>
      </c>
      <c r="B12" s="36" t="s">
        <v>44</v>
      </c>
      <c r="C12" s="38">
        <f>'[1]STA-1SG'!FP17</f>
        <v>0</v>
      </c>
      <c r="D12" s="38">
        <f>'[1]STA-1SG'!FQ17</f>
        <v>0</v>
      </c>
      <c r="E12" s="38">
        <f>'[1]STA-1SG'!FR17</f>
        <v>0</v>
      </c>
      <c r="F12" s="38">
        <f>'[1]STA-1SG'!FS17</f>
        <v>0</v>
      </c>
      <c r="G12" s="38">
        <f>'[1]STA-1SG'!FT17</f>
        <v>0</v>
      </c>
      <c r="H12" s="38">
        <f>'[1]STA-1SG'!FU17</f>
        <v>0</v>
      </c>
      <c r="I12" s="38">
        <f>'[1]STA-1SG'!FV17</f>
        <v>0</v>
      </c>
      <c r="J12" s="38">
        <f>'[1]STA-1SG'!FW17</f>
        <v>0</v>
      </c>
      <c r="K12" s="38">
        <f>'[1]STA-1SG'!FX17</f>
        <v>0</v>
      </c>
      <c r="L12" s="38">
        <f>'[1]STA-1SG'!FY17</f>
        <v>0</v>
      </c>
      <c r="M12" s="38">
        <f>'[1]STA-1SG'!FZ17</f>
        <v>0</v>
      </c>
      <c r="N12" s="38">
        <f>'[1]STA-1SG'!GA17</f>
        <v>0</v>
      </c>
      <c r="O12" s="101"/>
    </row>
    <row r="13" spans="1:15" ht="14.25">
      <c r="A13" s="14" t="s">
        <v>152</v>
      </c>
      <c r="B13" s="36" t="s">
        <v>45</v>
      </c>
      <c r="C13" s="38">
        <f>'[1]STA-1SG'!FP19</f>
        <v>0</v>
      </c>
      <c r="D13" s="38">
        <f>'[1]STA-1SG'!FQ19</f>
        <v>0</v>
      </c>
      <c r="E13" s="38">
        <f>'[1]STA-1SG'!FR19</f>
        <v>0</v>
      </c>
      <c r="F13" s="38">
        <f>'[1]STA-1SG'!FS19</f>
        <v>0</v>
      </c>
      <c r="G13" s="38">
        <f>'[1]STA-1SG'!FT19</f>
        <v>0</v>
      </c>
      <c r="H13" s="38">
        <f>'[1]STA-1SG'!FU19</f>
        <v>0</v>
      </c>
      <c r="I13" s="38">
        <f>'[1]STA-1SG'!FV19</f>
        <v>0</v>
      </c>
      <c r="J13" s="38">
        <f>'[1]STA-1SG'!FW19</f>
        <v>0</v>
      </c>
      <c r="K13" s="38">
        <f>'[1]STA-1SG'!FX19</f>
        <v>0</v>
      </c>
      <c r="L13" s="38">
        <f>'[1]STA-1SG'!FY19</f>
        <v>0</v>
      </c>
      <c r="M13" s="38">
        <f>'[1]STA-1SG'!FZ19</f>
        <v>0</v>
      </c>
      <c r="N13" s="38">
        <f>'[1]STA-1SG'!GA19</f>
        <v>0</v>
      </c>
      <c r="O13" s="101"/>
    </row>
    <row r="14" spans="1:15" ht="14.25">
      <c r="A14" s="14" t="s">
        <v>153</v>
      </c>
      <c r="B14" s="36" t="s">
        <v>322</v>
      </c>
      <c r="C14" s="38">
        <f>'[1]STA-1SG'!FP21+'[1]STA-1SG'!FP18+'[1]STA-1SG'!FP16+'[1]STA-1SG'!FP23</f>
        <v>2453.3596816113695</v>
      </c>
      <c r="D14" s="38">
        <f>'[1]STA-1SG'!FQ21+'[1]STA-1SG'!FQ18+'[1]STA-1SG'!FQ16+'[1]STA-1SG'!FQ23</f>
        <v>2453.36399185436</v>
      </c>
      <c r="E14" s="38">
        <f>'[1]STA-1SG'!FR21+'[1]STA-1SG'!FR18+'[1]STA-1SG'!FR16+'[1]STA-1SG'!FR23</f>
        <v>4163.635182354657</v>
      </c>
      <c r="F14" s="38">
        <f>'[1]STA-1SG'!FS21+'[1]STA-1SG'!FS18+'[1]STA-1SG'!FS16+'[1]STA-1SG'!FS23</f>
        <v>5488.410580874891</v>
      </c>
      <c r="G14" s="38">
        <f>'[1]STA-1SG'!FT21+'[1]STA-1SG'!FT18+'[1]STA-1SG'!FT16+'[1]STA-1SG'!FT23</f>
        <v>5788.847361481726</v>
      </c>
      <c r="H14" s="38">
        <f>'[1]STA-1SG'!FU21+'[1]STA-1SG'!FU18+'[1]STA-1SG'!FU16+'[1]STA-1SG'!FU23</f>
        <v>5459.562412659158</v>
      </c>
      <c r="I14" s="38">
        <f>'[1]STA-1SG'!FV21+'[1]STA-1SG'!FV18+'[1]STA-1SG'!FV16+'[1]STA-1SG'!FV23</f>
        <v>5190.665213794341</v>
      </c>
      <c r="J14" s="38">
        <f>'[1]STA-1SG'!FW21+'[1]STA-1SG'!FW18+'[1]STA-1SG'!FW16+'[1]STA-1SG'!FW23</f>
        <v>5301.586557596483</v>
      </c>
      <c r="K14" s="38">
        <f>'[1]STA-1SG'!FX21+'[1]STA-1SG'!FX18+'[1]STA-1SG'!FX16+'[1]STA-1SG'!FX23</f>
        <v>2026.1733268896833</v>
      </c>
      <c r="L14" s="38">
        <f>'[1]STA-1SG'!FY21+'[1]STA-1SG'!FY18+'[1]STA-1SG'!FY16+'[1]STA-1SG'!FY23</f>
        <v>1974.1540210046437</v>
      </c>
      <c r="M14" s="38">
        <f>'[1]STA-1SG'!FZ21+'[1]STA-1SG'!FZ18+'[1]STA-1SG'!FZ16+'[1]STA-1SG'!FZ23</f>
        <v>4541.3421660396025</v>
      </c>
      <c r="N14" s="38">
        <f>'[1]STA-1SG'!GA21+'[1]STA-1SG'!GA18+'[1]STA-1SG'!GA16+'[1]STA-1SG'!GA23</f>
        <v>2223.063810161622</v>
      </c>
      <c r="O14" s="101"/>
    </row>
    <row r="15" spans="1:15" ht="15">
      <c r="A15" s="14" t="s">
        <v>154</v>
      </c>
      <c r="B15" s="35" t="s">
        <v>47</v>
      </c>
      <c r="C15" s="37">
        <f aca="true" t="shared" si="2" ref="C15:N15">SUM(C16:C20)</f>
        <v>3192.239749845249</v>
      </c>
      <c r="D15" s="37">
        <f t="shared" si="2"/>
        <v>3198.4849730910023</v>
      </c>
      <c r="E15" s="37">
        <f t="shared" si="2"/>
        <v>2963.208580873603</v>
      </c>
      <c r="F15" s="37">
        <f t="shared" si="2"/>
        <v>2815.9997486379966</v>
      </c>
      <c r="G15" s="37">
        <f t="shared" si="2"/>
        <v>3132.2558681139926</v>
      </c>
      <c r="H15" s="37">
        <f t="shared" si="2"/>
        <v>2954.098485454544</v>
      </c>
      <c r="I15" s="37">
        <f t="shared" si="2"/>
        <v>2808.614524404527</v>
      </c>
      <c r="J15" s="37">
        <f t="shared" si="2"/>
        <v>2868.6281452338108</v>
      </c>
      <c r="K15" s="37">
        <f t="shared" si="2"/>
        <v>2754.76682223959</v>
      </c>
      <c r="L15" s="37">
        <f t="shared" si="2"/>
        <v>2953.027875765558</v>
      </c>
      <c r="M15" s="37">
        <f t="shared" si="2"/>
        <v>3151.288929311526</v>
      </c>
      <c r="N15" s="37">
        <f t="shared" si="2"/>
        <v>2701.1570333688724</v>
      </c>
      <c r="O15" s="101"/>
    </row>
    <row r="16" spans="1:15" ht="14.25">
      <c r="A16" s="14" t="s">
        <v>155</v>
      </c>
      <c r="B16" s="36" t="s">
        <v>42</v>
      </c>
      <c r="C16" s="38">
        <f>'[1]STA-1SG'!FP61+'[1]STA-1SG'!FP62+'[1]STA-1SG'!FP63</f>
        <v>0</v>
      </c>
      <c r="D16" s="38">
        <f>'[1]STA-1SG'!FQ61+'[1]STA-1SG'!FQ62+'[1]STA-1SG'!FQ63</f>
        <v>0</v>
      </c>
      <c r="E16" s="38">
        <f>'[1]STA-1SG'!FR61+'[1]STA-1SG'!FR62+'[1]STA-1SG'!FR63</f>
        <v>0</v>
      </c>
      <c r="F16" s="38">
        <f>'[1]STA-1SG'!FS61+'[1]STA-1SG'!FS62+'[1]STA-1SG'!FS63</f>
        <v>0</v>
      </c>
      <c r="G16" s="38">
        <f>'[1]STA-1SG'!FT61+'[1]STA-1SG'!FT62+'[1]STA-1SG'!FT63</f>
        <v>0</v>
      </c>
      <c r="H16" s="38">
        <f>'[1]STA-1SG'!FU61+'[1]STA-1SG'!FU62+'[1]STA-1SG'!FU63</f>
        <v>0</v>
      </c>
      <c r="I16" s="38">
        <f>'[1]STA-1SG'!FV61+'[1]STA-1SG'!FV62+'[1]STA-1SG'!FV63</f>
        <v>0</v>
      </c>
      <c r="J16" s="38">
        <f>'[1]STA-1SG'!FW61+'[1]STA-1SG'!FW62+'[1]STA-1SG'!FW63</f>
        <v>0</v>
      </c>
      <c r="K16" s="38">
        <f>'[1]STA-1SG'!FX61+'[1]STA-1SG'!FX62+'[1]STA-1SG'!FX63</f>
        <v>0</v>
      </c>
      <c r="L16" s="38">
        <f>'[1]STA-1SG'!FY61+'[1]STA-1SG'!FY62+'[1]STA-1SG'!FY63</f>
        <v>0</v>
      </c>
      <c r="M16" s="38">
        <f>'[1]STA-1SG'!FZ61+'[1]STA-1SG'!FZ62+'[1]STA-1SG'!FZ63</f>
        <v>0</v>
      </c>
      <c r="N16" s="38">
        <f>'[1]STA-1SG'!GA61+'[1]STA-1SG'!GA62+'[1]STA-1SG'!GA63</f>
        <v>0</v>
      </c>
      <c r="O16" s="101"/>
    </row>
    <row r="17" spans="1:15" ht="14.25">
      <c r="A17" s="14" t="s">
        <v>156</v>
      </c>
      <c r="B17" s="36" t="s">
        <v>43</v>
      </c>
      <c r="C17" s="38">
        <f>'[1]STA-1SG'!FP64</f>
        <v>0</v>
      </c>
      <c r="D17" s="38">
        <f>'[1]STA-1SG'!FQ64</f>
        <v>0</v>
      </c>
      <c r="E17" s="38">
        <f>'[1]STA-1SG'!FR64</f>
        <v>0</v>
      </c>
      <c r="F17" s="38">
        <f>'[1]STA-1SG'!FS64</f>
        <v>0</v>
      </c>
      <c r="G17" s="38">
        <f>'[1]STA-1SG'!FT64</f>
        <v>0</v>
      </c>
      <c r="H17" s="38">
        <f>'[1]STA-1SG'!FU64</f>
        <v>0</v>
      </c>
      <c r="I17" s="38">
        <f>'[1]STA-1SG'!FV64</f>
        <v>0</v>
      </c>
      <c r="J17" s="38">
        <f>'[1]STA-1SG'!FW64</f>
        <v>0</v>
      </c>
      <c r="K17" s="38">
        <f>'[1]STA-1SG'!FX64</f>
        <v>0</v>
      </c>
      <c r="L17" s="38">
        <f>'[1]STA-1SG'!FY64</f>
        <v>0</v>
      </c>
      <c r="M17" s="38">
        <f>'[1]STA-1SG'!FZ64</f>
        <v>0</v>
      </c>
      <c r="N17" s="38">
        <f>'[1]STA-1SG'!GA64</f>
        <v>0</v>
      </c>
      <c r="O17" s="101"/>
    </row>
    <row r="18" spans="1:15" ht="14.25">
      <c r="A18" s="14" t="s">
        <v>157</v>
      </c>
      <c r="B18" s="36" t="s">
        <v>44</v>
      </c>
      <c r="C18" s="38">
        <f>'[1]STA-1SG'!FP66</f>
        <v>0</v>
      </c>
      <c r="D18" s="38">
        <f>'[1]STA-1SG'!FQ66</f>
        <v>0</v>
      </c>
      <c r="E18" s="38">
        <f>'[1]STA-1SG'!FR66</f>
        <v>0</v>
      </c>
      <c r="F18" s="38">
        <f>'[1]STA-1SG'!FS66</f>
        <v>0</v>
      </c>
      <c r="G18" s="38">
        <f>'[1]STA-1SG'!FT66</f>
        <v>0</v>
      </c>
      <c r="H18" s="38">
        <f>'[1]STA-1SG'!FU66</f>
        <v>0</v>
      </c>
      <c r="I18" s="38">
        <f>'[1]STA-1SG'!FV66</f>
        <v>0</v>
      </c>
      <c r="J18" s="38">
        <f>'[1]STA-1SG'!FW66</f>
        <v>0</v>
      </c>
      <c r="K18" s="38">
        <f>'[1]STA-1SG'!FX66</f>
        <v>0</v>
      </c>
      <c r="L18" s="38">
        <f>'[1]STA-1SG'!FY66</f>
        <v>0</v>
      </c>
      <c r="M18" s="38">
        <f>'[1]STA-1SG'!FZ66</f>
        <v>0</v>
      </c>
      <c r="N18" s="38">
        <f>'[1]STA-1SG'!GA66</f>
        <v>0</v>
      </c>
      <c r="O18" s="101"/>
    </row>
    <row r="19" spans="1:15" ht="14.25">
      <c r="A19" s="14" t="s">
        <v>158</v>
      </c>
      <c r="B19" s="36" t="s">
        <v>45</v>
      </c>
      <c r="C19" s="38">
        <f>'[1]STA-1SG'!FP86</f>
        <v>0</v>
      </c>
      <c r="D19" s="38">
        <f>'[1]STA-1SG'!FQ86</f>
        <v>0</v>
      </c>
      <c r="E19" s="38">
        <f>'[1]STA-1SG'!FR86</f>
        <v>0</v>
      </c>
      <c r="F19" s="38">
        <f>'[1]STA-1SG'!FS86</f>
        <v>0</v>
      </c>
      <c r="G19" s="38">
        <f>'[1]STA-1SG'!FT86</f>
        <v>0</v>
      </c>
      <c r="H19" s="38">
        <f>'[1]STA-1SG'!FU86</f>
        <v>0</v>
      </c>
      <c r="I19" s="38">
        <f>'[1]STA-1SG'!FV86</f>
        <v>0</v>
      </c>
      <c r="J19" s="38">
        <f>'[1]STA-1SG'!FW86</f>
        <v>0</v>
      </c>
      <c r="K19" s="38">
        <f>'[1]STA-1SG'!FX86</f>
        <v>0</v>
      </c>
      <c r="L19" s="38">
        <f>'[1]STA-1SG'!FY86</f>
        <v>0</v>
      </c>
      <c r="M19" s="38">
        <f>'[1]STA-1SG'!FZ86</f>
        <v>0</v>
      </c>
      <c r="N19" s="38">
        <f>'[1]STA-1SG'!GA86</f>
        <v>0</v>
      </c>
      <c r="O19" s="101"/>
    </row>
    <row r="20" spans="1:15" ht="14.25">
      <c r="A20" s="14" t="s">
        <v>159</v>
      </c>
      <c r="B20" s="36" t="s">
        <v>323</v>
      </c>
      <c r="C20" s="87">
        <f>'[1]STA-1SG'!FP70</f>
        <v>3192.239749845249</v>
      </c>
      <c r="D20" s="87">
        <f>'[1]STA-1SG'!FQ70</f>
        <v>3198.4849730910023</v>
      </c>
      <c r="E20" s="87">
        <f>'[1]STA-1SG'!FR70</f>
        <v>2963.208580873603</v>
      </c>
      <c r="F20" s="87">
        <f>'[1]STA-1SG'!FS70</f>
        <v>2815.9997486379966</v>
      </c>
      <c r="G20" s="87">
        <f>'[1]STA-1SG'!FT70</f>
        <v>3132.2558681139926</v>
      </c>
      <c r="H20" s="87">
        <f>'[1]STA-1SG'!FU70</f>
        <v>2954.098485454544</v>
      </c>
      <c r="I20" s="87">
        <f>'[1]STA-1SG'!FV70</f>
        <v>2808.614524404527</v>
      </c>
      <c r="J20" s="87">
        <f>'[1]STA-1SG'!FW70</f>
        <v>2868.6281452338108</v>
      </c>
      <c r="K20" s="87">
        <f>'[1]STA-1SG'!FX70</f>
        <v>2754.76682223959</v>
      </c>
      <c r="L20" s="87">
        <f>'[1]STA-1SG'!FY70</f>
        <v>2953.027875765558</v>
      </c>
      <c r="M20" s="87">
        <f>'[1]STA-1SG'!FZ70</f>
        <v>3151.288929311526</v>
      </c>
      <c r="N20" s="87">
        <f>'[1]STA-1SG'!GA70</f>
        <v>2701.1570333688724</v>
      </c>
      <c r="O20" s="101"/>
    </row>
    <row r="21" spans="1:15" ht="15">
      <c r="A21" s="14" t="s">
        <v>103</v>
      </c>
      <c r="B21" s="35" t="s">
        <v>48</v>
      </c>
      <c r="C21" s="37">
        <f>'[1]STA-1SG'!FP98</f>
        <v>503.71594938000004</v>
      </c>
      <c r="D21" s="37">
        <f>'[1]STA-1SG'!FQ98</f>
        <v>51.90252038</v>
      </c>
      <c r="E21" s="37">
        <f>'[1]STA-1SG'!FR98</f>
        <v>52.14496914</v>
      </c>
      <c r="F21" s="37">
        <f>'[1]STA-1SG'!FS98</f>
        <v>52.384004739999995</v>
      </c>
      <c r="G21" s="37">
        <f>'[1]STA-1SG'!FT98</f>
        <v>52.639825259999995</v>
      </c>
      <c r="H21" s="37">
        <f>'[1]STA-1SG'!FU98</f>
        <v>724.0346025100001</v>
      </c>
      <c r="I21" s="37">
        <f>'[1]STA-1SG'!FV98</f>
        <v>206.91888726000002</v>
      </c>
      <c r="J21" s="37">
        <f>'[1]STA-1SG'!FW98</f>
        <v>91.95843336</v>
      </c>
      <c r="K21" s="37">
        <f>'[1]STA-1SG'!FX98</f>
        <v>757.85883363</v>
      </c>
      <c r="L21" s="37">
        <f>'[1]STA-1SG'!FY98</f>
        <v>486.55187985</v>
      </c>
      <c r="M21" s="37">
        <f>'[1]STA-1SG'!FZ98</f>
        <v>391.44571140999994</v>
      </c>
      <c r="N21" s="37">
        <f>'[1]STA-1SG'!GA98</f>
        <v>770.47828183</v>
      </c>
      <c r="O21" s="101"/>
    </row>
    <row r="22" spans="1:15" ht="15">
      <c r="A22" s="14" t="s">
        <v>105</v>
      </c>
      <c r="B22" s="35" t="s">
        <v>49</v>
      </c>
      <c r="C22" s="37">
        <f>C23-C26</f>
        <v>-11363.08220665</v>
      </c>
      <c r="D22" s="37">
        <f>D23-D26</f>
        <v>-9196.86837098</v>
      </c>
      <c r="E22" s="37">
        <f>E23-E26</f>
        <v>-6008.637430549999</v>
      </c>
      <c r="F22" s="37">
        <f aca="true" t="shared" si="3" ref="F22:K22">F23-F26</f>
        <v>-8569.58974449</v>
      </c>
      <c r="G22" s="37">
        <f t="shared" si="3"/>
        <v>-7158.102593510001</v>
      </c>
      <c r="H22" s="37">
        <f t="shared" si="3"/>
        <v>-6730.95828642</v>
      </c>
      <c r="I22" s="37">
        <f t="shared" si="3"/>
        <v>-6705.861425960001</v>
      </c>
      <c r="J22" s="37">
        <f t="shared" si="3"/>
        <v>-5167.78174957</v>
      </c>
      <c r="K22" s="37">
        <f t="shared" si="3"/>
        <v>-5619.05534544</v>
      </c>
      <c r="L22" s="37">
        <f>L23-L26</f>
        <v>-5264.61561599</v>
      </c>
      <c r="M22" s="37">
        <f>M23-M26</f>
        <v>-3472.8011451000007</v>
      </c>
      <c r="N22" s="37">
        <f>N23-N26</f>
        <v>-4556.337250529999</v>
      </c>
      <c r="O22" s="101"/>
    </row>
    <row r="23" spans="1:15" ht="15">
      <c r="A23" s="14" t="s">
        <v>104</v>
      </c>
      <c r="B23" s="35" t="s">
        <v>50</v>
      </c>
      <c r="C23" s="37">
        <f>'[1]STA-1SG'!FP128</f>
        <v>0</v>
      </c>
      <c r="D23" s="37">
        <f>'[1]STA-1SG'!FQ128</f>
        <v>82.92276063</v>
      </c>
      <c r="E23" s="37">
        <f>'[1]STA-1SG'!FR128</f>
        <v>1896.78003524</v>
      </c>
      <c r="F23" s="37">
        <f>'[1]STA-1SG'!FS128</f>
        <v>0</v>
      </c>
      <c r="G23" s="37">
        <f>'[1]STA-1SG'!FT128</f>
        <v>0</v>
      </c>
      <c r="H23" s="37">
        <f>'[1]STA-1SG'!FU128</f>
        <v>0</v>
      </c>
      <c r="I23" s="37">
        <f>'[1]STA-1SG'!FV128</f>
        <v>0</v>
      </c>
      <c r="J23" s="37">
        <f>'[1]STA-1SG'!FW128</f>
        <v>257.07579081</v>
      </c>
      <c r="K23" s="37">
        <f>'[1]STA-1SG'!FX128</f>
        <v>0</v>
      </c>
      <c r="L23" s="37">
        <f>'[1]STA-1SG'!FY128</f>
        <v>230.70411918000002</v>
      </c>
      <c r="M23" s="37">
        <f>'[1]STA-1SG'!FZ128</f>
        <v>1329.94140569</v>
      </c>
      <c r="N23" s="37">
        <f>'[1]STA-1SG'!GA128</f>
        <v>169.93253324</v>
      </c>
      <c r="O23" s="101"/>
    </row>
    <row r="24" spans="1:15" ht="14.25">
      <c r="A24" s="14" t="s">
        <v>106</v>
      </c>
      <c r="B24" s="36" t="s">
        <v>51</v>
      </c>
      <c r="C24" s="38">
        <f>'[1]STA-1SG'!FP129</f>
        <v>0</v>
      </c>
      <c r="D24" s="38">
        <f>'[1]STA-1SG'!FQ129</f>
        <v>0</v>
      </c>
      <c r="E24" s="38">
        <f>'[1]STA-1SG'!FR129</f>
        <v>0</v>
      </c>
      <c r="F24" s="38">
        <f>'[1]STA-1SG'!FS129</f>
        <v>0</v>
      </c>
      <c r="G24" s="38">
        <f>'[1]STA-1SG'!FT129</f>
        <v>0</v>
      </c>
      <c r="H24" s="38">
        <f>'[1]STA-1SG'!FU129</f>
        <v>0</v>
      </c>
      <c r="I24" s="38">
        <f>'[1]STA-1SG'!FV129</f>
        <v>0</v>
      </c>
      <c r="J24" s="38">
        <f>'[1]STA-1SG'!FW129</f>
        <v>0</v>
      </c>
      <c r="K24" s="38">
        <f>'[1]STA-1SG'!FX129</f>
        <v>0</v>
      </c>
      <c r="L24" s="38">
        <f>'[1]STA-1SG'!FY129</f>
        <v>0</v>
      </c>
      <c r="M24" s="38">
        <f>'[1]STA-1SG'!FZ129</f>
        <v>0</v>
      </c>
      <c r="N24" s="38">
        <f>'[1]STA-1SG'!GA129</f>
        <v>0</v>
      </c>
      <c r="O24" s="101"/>
    </row>
    <row r="25" spans="1:15" ht="14.25">
      <c r="A25" s="14" t="s">
        <v>107</v>
      </c>
      <c r="B25" s="87" t="s">
        <v>52</v>
      </c>
      <c r="C25" s="87">
        <f>'[1]STA-1SG'!FP132+'[1]STA-1SG'!FP135+'[1]STA-1SG'!FP138+'[1]STA-1SG'!FP141+'[1]STA-1SG'!FP144</f>
        <v>0</v>
      </c>
      <c r="D25" s="87">
        <f>'[1]STA-1SG'!FQ132+'[1]STA-1SG'!FQ135+'[1]STA-1SG'!FQ138+'[1]STA-1SG'!FQ141+'[1]STA-1SG'!FQ144</f>
        <v>82.92276063</v>
      </c>
      <c r="E25" s="87">
        <f>'[1]STA-1SG'!FR132+'[1]STA-1SG'!FR135+'[1]STA-1SG'!FR138+'[1]STA-1SG'!FR141+'[1]STA-1SG'!FR144</f>
        <v>1896.78003524</v>
      </c>
      <c r="F25" s="87">
        <f>'[1]STA-1SG'!FS132+'[1]STA-1SG'!FS135+'[1]STA-1SG'!FS138+'[1]STA-1SG'!FS141+'[1]STA-1SG'!FS144</f>
        <v>0</v>
      </c>
      <c r="G25" s="87">
        <f>'[1]STA-1SG'!FT132+'[1]STA-1SG'!FT135+'[1]STA-1SG'!FT138+'[1]STA-1SG'!FT141+'[1]STA-1SG'!FT144</f>
        <v>0</v>
      </c>
      <c r="H25" s="87">
        <f>'[1]STA-1SG'!FU132+'[1]STA-1SG'!FU135+'[1]STA-1SG'!FU138+'[1]STA-1SG'!FU141+'[1]STA-1SG'!FU144</f>
        <v>0</v>
      </c>
      <c r="I25" s="87">
        <f>'[1]STA-1SG'!FV132+'[1]STA-1SG'!FV135+'[1]STA-1SG'!FV138+'[1]STA-1SG'!FV141+'[1]STA-1SG'!FV144</f>
        <v>0</v>
      </c>
      <c r="J25" s="87">
        <f>'[1]STA-1SG'!FW132+'[1]STA-1SG'!FW135+'[1]STA-1SG'!FW138+'[1]STA-1SG'!FW141+'[1]STA-1SG'!FW144</f>
        <v>257.07579081</v>
      </c>
      <c r="K25" s="87">
        <f>'[1]STA-1SG'!FX132+'[1]STA-1SG'!FX135+'[1]STA-1SG'!FX138+'[1]STA-1SG'!FX141+'[1]STA-1SG'!FX144</f>
        <v>0</v>
      </c>
      <c r="L25" s="87">
        <f>'[1]STA-1SG'!FY132+'[1]STA-1SG'!FY135+'[1]STA-1SG'!FY138+'[1]STA-1SG'!FY141+'[1]STA-1SG'!FY144</f>
        <v>230.70411918000002</v>
      </c>
      <c r="M25" s="87">
        <f>'[1]STA-1SG'!FZ132+'[1]STA-1SG'!FZ135+'[1]STA-1SG'!FZ138+'[1]STA-1SG'!FZ141+'[1]STA-1SG'!FZ144</f>
        <v>1329.94140569</v>
      </c>
      <c r="N25" s="87">
        <f>'[1]STA-1SG'!GA132+'[1]STA-1SG'!GA135+'[1]STA-1SG'!GA138+'[1]STA-1SG'!GA141+'[1]STA-1SG'!GA144</f>
        <v>169.93253324</v>
      </c>
      <c r="O25" s="101"/>
    </row>
    <row r="26" spans="1:15" ht="15">
      <c r="A26" s="14" t="s">
        <v>108</v>
      </c>
      <c r="B26" s="35" t="s">
        <v>61</v>
      </c>
      <c r="C26" s="37">
        <f>SUM(C27:C28)</f>
        <v>11363.08220665</v>
      </c>
      <c r="D26" s="37">
        <f>SUM(D27:D28)</f>
        <v>9279.79113161</v>
      </c>
      <c r="E26" s="37">
        <f>SUM(E27:E28)</f>
        <v>7905.417465789999</v>
      </c>
      <c r="F26" s="37">
        <f aca="true" t="shared" si="4" ref="F26:K26">SUM(F27:F28)</f>
        <v>8569.58974449</v>
      </c>
      <c r="G26" s="37">
        <f t="shared" si="4"/>
        <v>7158.102593510001</v>
      </c>
      <c r="H26" s="37">
        <f t="shared" si="4"/>
        <v>6730.95828642</v>
      </c>
      <c r="I26" s="37">
        <f t="shared" si="4"/>
        <v>6705.861425960001</v>
      </c>
      <c r="J26" s="37">
        <f t="shared" si="4"/>
        <v>5424.8575403800005</v>
      </c>
      <c r="K26" s="37">
        <f t="shared" si="4"/>
        <v>5619.05534544</v>
      </c>
      <c r="L26" s="37">
        <f>SUM(L27:L28)</f>
        <v>5495.31973517</v>
      </c>
      <c r="M26" s="37">
        <f>SUM(M27:M28)</f>
        <v>4802.742550790001</v>
      </c>
      <c r="N26" s="37">
        <f>SUM(N27:N28)</f>
        <v>4726.26978377</v>
      </c>
      <c r="O26" s="101"/>
    </row>
    <row r="27" spans="1:15" ht="14.25">
      <c r="A27" s="14" t="s">
        <v>109</v>
      </c>
      <c r="B27" s="36" t="s">
        <v>53</v>
      </c>
      <c r="C27" s="38">
        <f>'[1]STA-1SG'!FP149+'[1]STA-1SG'!FP152</f>
        <v>11363.08220665</v>
      </c>
      <c r="D27" s="38">
        <f>'[1]STA-1SG'!FQ149+'[1]STA-1SG'!FQ152</f>
        <v>9279.79113161</v>
      </c>
      <c r="E27" s="38">
        <f>'[1]STA-1SG'!FR149+'[1]STA-1SG'!FR152</f>
        <v>7905.417465789999</v>
      </c>
      <c r="F27" s="38">
        <f>'[1]STA-1SG'!FS149+'[1]STA-1SG'!FS152</f>
        <v>8569.58974449</v>
      </c>
      <c r="G27" s="38">
        <f>'[1]STA-1SG'!FT149+'[1]STA-1SG'!FT152</f>
        <v>7158.102593510001</v>
      </c>
      <c r="H27" s="38">
        <f>'[1]STA-1SG'!FU149+'[1]STA-1SG'!FU152</f>
        <v>6730.95828642</v>
      </c>
      <c r="I27" s="38">
        <f>'[1]STA-1SG'!FV149+'[1]STA-1SG'!FV152</f>
        <v>6705.861425960001</v>
      </c>
      <c r="J27" s="38">
        <f>'[1]STA-1SG'!FW149+'[1]STA-1SG'!FW152</f>
        <v>5424.8575403800005</v>
      </c>
      <c r="K27" s="38">
        <f>'[1]STA-1SG'!FX149+'[1]STA-1SG'!FX152</f>
        <v>5619.05534544</v>
      </c>
      <c r="L27" s="38">
        <f>'[1]STA-1SG'!FY149+'[1]STA-1SG'!FY152</f>
        <v>5495.31973517</v>
      </c>
      <c r="M27" s="38">
        <f>'[1]STA-1SG'!FZ149+'[1]STA-1SG'!FZ152</f>
        <v>4802.742550790001</v>
      </c>
      <c r="N27" s="38">
        <f>'[1]STA-1SG'!GA149+'[1]STA-1SG'!GA152</f>
        <v>4726.26978377</v>
      </c>
      <c r="O27" s="101"/>
    </row>
    <row r="28" spans="1:15" ht="14.25">
      <c r="A28" s="14" t="s">
        <v>110</v>
      </c>
      <c r="B28" s="87" t="s">
        <v>54</v>
      </c>
      <c r="C28" s="87">
        <f>'[1]STA-1SG'!FP155+'[1]STA-1SG'!FP158+'[1]STA-1SG'!FP164+'[1]STA-1SG'!FP167+'[1]STA-1SG'!FP170+'[1]STA-1SG'!FP175+'[1]STA-1SG'!FP179</f>
        <v>0</v>
      </c>
      <c r="D28" s="87">
        <f>'[1]STA-1SG'!FQ155+'[1]STA-1SG'!FQ158+'[1]STA-1SG'!FQ164+'[1]STA-1SG'!FQ167+'[1]STA-1SG'!FQ170+'[1]STA-1SG'!FQ175+'[1]STA-1SG'!FQ179</f>
        <v>0</v>
      </c>
      <c r="E28" s="87">
        <f>'[1]STA-1SG'!FR155+'[1]STA-1SG'!FR158+'[1]STA-1SG'!FR164+'[1]STA-1SG'!FR167+'[1]STA-1SG'!FR170+'[1]STA-1SG'!FR175+'[1]STA-1SG'!FR179</f>
        <v>0</v>
      </c>
      <c r="F28" s="87">
        <f>'[1]STA-1SG'!FS155+'[1]STA-1SG'!FS158+'[1]STA-1SG'!FS164+'[1]STA-1SG'!FS167+'[1]STA-1SG'!FS170+'[1]STA-1SG'!FS175+'[1]STA-1SG'!FS179</f>
        <v>0</v>
      </c>
      <c r="G28" s="87">
        <f>'[1]STA-1SG'!FT155+'[1]STA-1SG'!FT158+'[1]STA-1SG'!FT164+'[1]STA-1SG'!FT167+'[1]STA-1SG'!FT170+'[1]STA-1SG'!FT175+'[1]STA-1SG'!FT179</f>
        <v>0</v>
      </c>
      <c r="H28" s="87">
        <f>'[1]STA-1SG'!FU155+'[1]STA-1SG'!FU158+'[1]STA-1SG'!FU164+'[1]STA-1SG'!FU167+'[1]STA-1SG'!FU170+'[1]STA-1SG'!FU175+'[1]STA-1SG'!FU179</f>
        <v>0</v>
      </c>
      <c r="I28" s="87">
        <f>'[1]STA-1SG'!FV155+'[1]STA-1SG'!FV158+'[1]STA-1SG'!FV164+'[1]STA-1SG'!FV167+'[1]STA-1SG'!FV170+'[1]STA-1SG'!FV175+'[1]STA-1SG'!FV179</f>
        <v>0</v>
      </c>
      <c r="J28" s="87">
        <f>'[1]STA-1SG'!FW155+'[1]STA-1SG'!FW158+'[1]STA-1SG'!FW164+'[1]STA-1SG'!FW167+'[1]STA-1SG'!FW170+'[1]STA-1SG'!FW175+'[1]STA-1SG'!FW179</f>
        <v>0</v>
      </c>
      <c r="K28" s="87">
        <f>'[1]STA-1SG'!FX155+'[1]STA-1SG'!FX158+'[1]STA-1SG'!FX164+'[1]STA-1SG'!FX167+'[1]STA-1SG'!FX170+'[1]STA-1SG'!FX175+'[1]STA-1SG'!FX179</f>
        <v>0</v>
      </c>
      <c r="L28" s="87">
        <f>'[1]STA-1SG'!FY155+'[1]STA-1SG'!FY158+'[1]STA-1SG'!FY164+'[1]STA-1SG'!FY167+'[1]STA-1SG'!FY170+'[1]STA-1SG'!FY175+'[1]STA-1SG'!FY179</f>
        <v>0</v>
      </c>
      <c r="M28" s="87">
        <f>'[1]STA-1SG'!FZ155+'[1]STA-1SG'!FZ158+'[1]STA-1SG'!FZ164+'[1]STA-1SG'!FZ167+'[1]STA-1SG'!FZ170+'[1]STA-1SG'!FZ175+'[1]STA-1SG'!FZ179</f>
        <v>0</v>
      </c>
      <c r="N28" s="87">
        <f>'[1]STA-1SG'!GA155+'[1]STA-1SG'!GA158+'[1]STA-1SG'!GA164+'[1]STA-1SG'!GA167+'[1]STA-1SG'!GA170+'[1]STA-1SG'!GA175+'[1]STA-1SG'!GA179</f>
        <v>0</v>
      </c>
      <c r="O28" s="101"/>
    </row>
    <row r="29" spans="1:15" ht="15">
      <c r="A29" s="14" t="s">
        <v>111</v>
      </c>
      <c r="B29" s="35" t="s">
        <v>55</v>
      </c>
      <c r="C29" s="37">
        <f>SUM(C30:C34)</f>
        <v>43.375894530000004</v>
      </c>
      <c r="D29" s="37">
        <f>SUM(D30:D34)</f>
        <v>41.06565339</v>
      </c>
      <c r="E29" s="37">
        <f>SUM(E30:E34)</f>
        <v>40.516404249999994</v>
      </c>
      <c r="F29" s="37">
        <f aca="true" t="shared" si="5" ref="F29:K29">SUM(F30:F34)</f>
        <v>41.67797784</v>
      </c>
      <c r="G29" s="37">
        <f t="shared" si="5"/>
        <v>39.94086665</v>
      </c>
      <c r="H29" s="37">
        <f t="shared" si="5"/>
        <v>39.811938319999996</v>
      </c>
      <c r="I29" s="37">
        <f t="shared" si="5"/>
        <v>40.06659927</v>
      </c>
      <c r="J29" s="37">
        <f t="shared" si="5"/>
        <v>40.85226092</v>
      </c>
      <c r="K29" s="37">
        <f t="shared" si="5"/>
        <v>41.76512158</v>
      </c>
      <c r="L29" s="37">
        <f>SUM(L30:L34)</f>
        <v>41.648480619999994</v>
      </c>
      <c r="M29" s="37">
        <f>SUM(M30:M34)</f>
        <v>42.83271241999999</v>
      </c>
      <c r="N29" s="37">
        <f>SUM(N30:N34)</f>
        <v>43.43074425</v>
      </c>
      <c r="O29" s="101"/>
    </row>
    <row r="30" spans="1:15" ht="14.25">
      <c r="A30" s="14" t="s">
        <v>112</v>
      </c>
      <c r="B30" s="36" t="s">
        <v>56</v>
      </c>
      <c r="C30" s="38">
        <f>'[1]STA-1SG'!FP184</f>
        <v>1.835856</v>
      </c>
      <c r="D30" s="38">
        <f>'[1]STA-1SG'!FQ184</f>
        <v>0.001</v>
      </c>
      <c r="E30" s="38">
        <f>'[1]STA-1SG'!FR184</f>
        <v>0.001</v>
      </c>
      <c r="F30" s="38">
        <f>'[1]STA-1SG'!FS184</f>
        <v>0.001</v>
      </c>
      <c r="G30" s="38">
        <f>'[1]STA-1SG'!FT184</f>
        <v>0.001</v>
      </c>
      <c r="H30" s="38">
        <f>'[1]STA-1SG'!FU184</f>
        <v>0.001</v>
      </c>
      <c r="I30" s="38">
        <f>'[1]STA-1SG'!FV184</f>
        <v>0.001</v>
      </c>
      <c r="J30" s="38">
        <f>'[1]STA-1SG'!FW184</f>
        <v>0.001</v>
      </c>
      <c r="K30" s="38">
        <f>'[1]STA-1SG'!FX184</f>
        <v>0.001</v>
      </c>
      <c r="L30" s="38">
        <f>'[1]STA-1SG'!FY184</f>
        <v>0.001</v>
      </c>
      <c r="M30" s="38">
        <f>'[1]STA-1SG'!FZ184</f>
        <v>0.001</v>
      </c>
      <c r="N30" s="38">
        <f>'[1]STA-1SG'!GA184</f>
        <v>0.001</v>
      </c>
      <c r="O30" s="101"/>
    </row>
    <row r="31" spans="1:15" ht="14.25">
      <c r="A31" s="14" t="s">
        <v>113</v>
      </c>
      <c r="B31" s="36" t="s">
        <v>57</v>
      </c>
      <c r="C31" s="38">
        <f>'[1]STA-1SG'!FP212</f>
        <v>0</v>
      </c>
      <c r="D31" s="38">
        <f>'[1]STA-1SG'!FQ212</f>
        <v>0</v>
      </c>
      <c r="E31" s="38">
        <f>'[1]STA-1SG'!FR212</f>
        <v>0</v>
      </c>
      <c r="F31" s="38">
        <f>'[1]STA-1SG'!FS212</f>
        <v>0</v>
      </c>
      <c r="G31" s="38">
        <f>'[1]STA-1SG'!FT212</f>
        <v>0</v>
      </c>
      <c r="H31" s="38">
        <f>'[1]STA-1SG'!FU212</f>
        <v>0</v>
      </c>
      <c r="I31" s="38">
        <f>'[1]STA-1SG'!FV212</f>
        <v>0</v>
      </c>
      <c r="J31" s="38">
        <f>'[1]STA-1SG'!FW212</f>
        <v>0</v>
      </c>
      <c r="K31" s="38">
        <f>'[1]STA-1SG'!FX212</f>
        <v>0</v>
      </c>
      <c r="L31" s="38">
        <f>'[1]STA-1SG'!FY212</f>
        <v>0</v>
      </c>
      <c r="M31" s="38">
        <f>'[1]STA-1SG'!FZ212</f>
        <v>0</v>
      </c>
      <c r="N31" s="38">
        <f>'[1]STA-1SG'!GA212</f>
        <v>0</v>
      </c>
      <c r="O31" s="101"/>
    </row>
    <row r="32" spans="1:15" ht="14.25">
      <c r="A32" s="14" t="s">
        <v>114</v>
      </c>
      <c r="B32" s="36" t="s">
        <v>58</v>
      </c>
      <c r="C32" s="38">
        <f>'[1]STA-1SG'!FP231</f>
        <v>0</v>
      </c>
      <c r="D32" s="38">
        <f>'[1]STA-1SG'!FQ231</f>
        <v>0</v>
      </c>
      <c r="E32" s="38">
        <f>'[1]STA-1SG'!FR231</f>
        <v>0</v>
      </c>
      <c r="F32" s="38">
        <f>'[1]STA-1SG'!FS231</f>
        <v>0</v>
      </c>
      <c r="G32" s="38">
        <f>'[1]STA-1SG'!FT231</f>
        <v>0</v>
      </c>
      <c r="H32" s="38">
        <f>'[1]STA-1SG'!FU231</f>
        <v>0</v>
      </c>
      <c r="I32" s="38">
        <f>'[1]STA-1SG'!FV231</f>
        <v>0</v>
      </c>
      <c r="J32" s="38">
        <f>'[1]STA-1SG'!FW231</f>
        <v>0</v>
      </c>
      <c r="K32" s="38">
        <f>'[1]STA-1SG'!FX231</f>
        <v>0</v>
      </c>
      <c r="L32" s="38">
        <f>'[1]STA-1SG'!FY231</f>
        <v>0</v>
      </c>
      <c r="M32" s="38">
        <f>'[1]STA-1SG'!FZ231</f>
        <v>0</v>
      </c>
      <c r="N32" s="38">
        <f>'[1]STA-1SG'!GA231</f>
        <v>0</v>
      </c>
      <c r="O32" s="101"/>
    </row>
    <row r="33" spans="1:15" ht="14.25">
      <c r="A33" s="14" t="s">
        <v>115</v>
      </c>
      <c r="B33" s="36" t="s">
        <v>59</v>
      </c>
      <c r="C33" s="38">
        <f>'[1]STA-1SG'!FP251</f>
        <v>0</v>
      </c>
      <c r="D33" s="38">
        <f>'[1]STA-1SG'!FQ251</f>
        <v>0</v>
      </c>
      <c r="E33" s="38">
        <f>'[1]STA-1SG'!FR251</f>
        <v>0</v>
      </c>
      <c r="F33" s="38">
        <f>'[1]STA-1SG'!FS251</f>
        <v>0</v>
      </c>
      <c r="G33" s="38">
        <f>'[1]STA-1SG'!FT251</f>
        <v>0</v>
      </c>
      <c r="H33" s="38">
        <f>'[1]STA-1SG'!FU251</f>
        <v>0</v>
      </c>
      <c r="I33" s="38">
        <f>'[1]STA-1SG'!FV251</f>
        <v>0</v>
      </c>
      <c r="J33" s="38">
        <f>'[1]STA-1SG'!FW251</f>
        <v>0</v>
      </c>
      <c r="K33" s="38">
        <f>'[1]STA-1SG'!FX251</f>
        <v>0</v>
      </c>
      <c r="L33" s="38">
        <f>'[1]STA-1SG'!FY251</f>
        <v>0</v>
      </c>
      <c r="M33" s="38">
        <f>'[1]STA-1SG'!FZ251</f>
        <v>0</v>
      </c>
      <c r="N33" s="38">
        <f>'[1]STA-1SG'!GA251</f>
        <v>0</v>
      </c>
      <c r="O33" s="101"/>
    </row>
    <row r="34" spans="1:15" ht="14.25">
      <c r="A34" s="13" t="s">
        <v>116</v>
      </c>
      <c r="B34" s="32" t="s">
        <v>60</v>
      </c>
      <c r="C34" s="79">
        <f>'[1]STA-1SG'!FP270</f>
        <v>41.540038530000004</v>
      </c>
      <c r="D34" s="79">
        <f>'[1]STA-1SG'!FQ270</f>
        <v>41.064653390000004</v>
      </c>
      <c r="E34" s="79">
        <f>'[1]STA-1SG'!FR270</f>
        <v>40.515404249999996</v>
      </c>
      <c r="F34" s="79">
        <f>'[1]STA-1SG'!FS270</f>
        <v>41.67697784</v>
      </c>
      <c r="G34" s="79">
        <f>'[1]STA-1SG'!FT270</f>
        <v>39.93986665</v>
      </c>
      <c r="H34" s="79">
        <f>'[1]STA-1SG'!FU270</f>
        <v>39.81093832</v>
      </c>
      <c r="I34" s="79">
        <f>'[1]STA-1SG'!FV270</f>
        <v>40.06559927</v>
      </c>
      <c r="J34" s="79">
        <f>'[1]STA-1SG'!FW270</f>
        <v>40.85126092</v>
      </c>
      <c r="K34" s="79">
        <f>'[1]STA-1SG'!FX270</f>
        <v>41.76412158</v>
      </c>
      <c r="L34" s="79">
        <f>'[1]STA-1SG'!FY270</f>
        <v>41.647480619999996</v>
      </c>
      <c r="M34" s="79">
        <f>'[1]STA-1SG'!FZ270</f>
        <v>42.831712419999995</v>
      </c>
      <c r="N34" s="79">
        <f>'[1]STA-1SG'!GA270</f>
        <v>43.42974425</v>
      </c>
      <c r="O34" s="101"/>
    </row>
    <row r="35" ht="14.25">
      <c r="B35" s="29"/>
    </row>
    <row r="36" ht="14.25">
      <c r="B36" s="29"/>
    </row>
    <row r="37" ht="14.25">
      <c r="B37" s="29"/>
    </row>
    <row r="38" ht="14.25">
      <c r="B38" s="2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pane xSplit="2" ySplit="3" topLeftCell="K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3" sqref="B33"/>
    </sheetView>
  </sheetViews>
  <sheetFormatPr defaultColWidth="9.140625" defaultRowHeight="12.75"/>
  <cols>
    <col min="1" max="1" width="14.7109375" style="0" customWidth="1"/>
    <col min="2" max="2" width="60.00390625" style="9" customWidth="1"/>
    <col min="5" max="5" width="10.140625" style="0" customWidth="1"/>
    <col min="6" max="6" width="10.28125" style="0" customWidth="1"/>
    <col min="7" max="7" width="11.00390625" style="0" customWidth="1"/>
    <col min="8" max="8" width="9.8515625" style="0" customWidth="1"/>
    <col min="9" max="9" width="10.00390625" style="0" customWidth="1"/>
    <col min="12" max="12" width="10.7109375" style="0" customWidth="1"/>
    <col min="13" max="13" width="10.28125" style="0" bestFit="1" customWidth="1"/>
    <col min="14" max="14" width="9.140625" style="0" customWidth="1"/>
    <col min="15" max="15" width="13.421875" style="0" customWidth="1"/>
  </cols>
  <sheetData>
    <row r="1" ht="15">
      <c r="B1" s="63" t="s">
        <v>23</v>
      </c>
    </row>
    <row r="2" ht="15">
      <c r="B2" s="64" t="s">
        <v>24</v>
      </c>
    </row>
    <row r="3" spans="1:14" ht="15">
      <c r="A3" s="16" t="s">
        <v>101</v>
      </c>
      <c r="B3" s="61" t="s">
        <v>28</v>
      </c>
      <c r="C3" s="31">
        <v>42400</v>
      </c>
      <c r="D3" s="31">
        <v>42429</v>
      </c>
      <c r="E3" s="31">
        <v>42460</v>
      </c>
      <c r="F3" s="31">
        <v>42490</v>
      </c>
      <c r="G3" s="31">
        <v>42521</v>
      </c>
      <c r="H3" s="31">
        <v>42551</v>
      </c>
      <c r="I3" s="31">
        <v>42582</v>
      </c>
      <c r="J3" s="31">
        <v>42613</v>
      </c>
      <c r="K3" s="31">
        <v>42643</v>
      </c>
      <c r="L3" s="31">
        <v>42674</v>
      </c>
      <c r="M3" s="31">
        <v>42704</v>
      </c>
      <c r="N3" s="31">
        <v>42735</v>
      </c>
    </row>
    <row r="4" spans="1:14" ht="14.25">
      <c r="A4" s="16"/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6" s="2" customFormat="1" ht="15">
      <c r="A5" s="17" t="s">
        <v>117</v>
      </c>
      <c r="B5" s="35" t="s">
        <v>62</v>
      </c>
      <c r="C5" s="37">
        <f aca="true" t="shared" si="0" ref="C5:N5">C6+C7</f>
        <v>6194.80169623</v>
      </c>
      <c r="D5" s="37">
        <f t="shared" si="0"/>
        <v>7662.06189026</v>
      </c>
      <c r="E5" s="37">
        <f t="shared" si="0"/>
        <v>11104.43413385</v>
      </c>
      <c r="F5" s="37">
        <f t="shared" si="0"/>
        <v>8089.611996220001</v>
      </c>
      <c r="G5" s="37">
        <f t="shared" si="0"/>
        <v>8385.38448213</v>
      </c>
      <c r="H5" s="37">
        <f t="shared" si="0"/>
        <v>6888.392068279999</v>
      </c>
      <c r="I5" s="37">
        <f t="shared" si="0"/>
        <v>7168.217652000001</v>
      </c>
      <c r="J5" s="37">
        <f t="shared" si="0"/>
        <v>6754.74072051</v>
      </c>
      <c r="K5" s="37">
        <f t="shared" si="0"/>
        <v>7021.491104680001</v>
      </c>
      <c r="L5" s="37">
        <f t="shared" si="0"/>
        <v>6813.69743176</v>
      </c>
      <c r="M5" s="37">
        <f t="shared" si="0"/>
        <v>8528.25944374</v>
      </c>
      <c r="N5" s="37">
        <f t="shared" si="0"/>
        <v>7944.974229590001</v>
      </c>
      <c r="P5" s="102"/>
    </row>
    <row r="6" spans="1:16" ht="15">
      <c r="A6" s="17" t="s">
        <v>118</v>
      </c>
      <c r="B6" s="36" t="s">
        <v>63</v>
      </c>
      <c r="C6" s="37">
        <f>'[1]STA-1SG'!FP288</f>
        <v>4031.823054889999</v>
      </c>
      <c r="D6" s="37">
        <f>'[1]STA-1SG'!FQ288</f>
        <v>3797.7214695599996</v>
      </c>
      <c r="E6" s="37">
        <f>'[1]STA-1SG'!FR288</f>
        <v>4015.85858943</v>
      </c>
      <c r="F6" s="37">
        <f>'[1]STA-1SG'!FS288</f>
        <v>3974.7155281899995</v>
      </c>
      <c r="G6" s="37">
        <f>'[1]STA-1SG'!FT288</f>
        <v>3999.6876451200005</v>
      </c>
      <c r="H6" s="37">
        <f>'[1]STA-1SG'!FU288</f>
        <v>3921.839636139999</v>
      </c>
      <c r="I6" s="37">
        <f>'[1]STA-1SG'!FV288</f>
        <v>3974.84206354</v>
      </c>
      <c r="J6" s="37">
        <f>'[1]STA-1SG'!FW288</f>
        <v>4123.2708517</v>
      </c>
      <c r="K6" s="37">
        <f>'[1]STA-1SG'!FX288</f>
        <v>3959.99444104</v>
      </c>
      <c r="L6" s="37">
        <f>'[1]STA-1SG'!FY288</f>
        <v>4002.5068607</v>
      </c>
      <c r="M6" s="37">
        <f>'[1]STA-1SG'!FZ288</f>
        <v>4318.49654459</v>
      </c>
      <c r="N6" s="37">
        <f>'[1]STA-1SG'!GA288</f>
        <v>4393.82708042</v>
      </c>
      <c r="P6" s="102"/>
    </row>
    <row r="7" spans="1:16" ht="15">
      <c r="A7" s="17" t="s">
        <v>119</v>
      </c>
      <c r="B7" s="35" t="s">
        <v>64</v>
      </c>
      <c r="C7" s="37">
        <f aca="true" t="shared" si="1" ref="C7:N7">SUM(C8:C9)</f>
        <v>2162.9786413400006</v>
      </c>
      <c r="D7" s="37">
        <f t="shared" si="1"/>
        <v>3864.3404207000003</v>
      </c>
      <c r="E7" s="37">
        <f t="shared" si="1"/>
        <v>7088.57554442</v>
      </c>
      <c r="F7" s="37">
        <f t="shared" si="1"/>
        <v>4114.896468030001</v>
      </c>
      <c r="G7" s="37">
        <f t="shared" si="1"/>
        <v>4385.696837010001</v>
      </c>
      <c r="H7" s="37">
        <f t="shared" si="1"/>
        <v>2966.55243214</v>
      </c>
      <c r="I7" s="37">
        <f t="shared" si="1"/>
        <v>3193.3755884600014</v>
      </c>
      <c r="J7" s="37">
        <f t="shared" si="1"/>
        <v>2631.4698688099998</v>
      </c>
      <c r="K7" s="37">
        <f t="shared" si="1"/>
        <v>3061.496663640001</v>
      </c>
      <c r="L7" s="37">
        <f t="shared" si="1"/>
        <v>2811.1905710600004</v>
      </c>
      <c r="M7" s="37">
        <f t="shared" si="1"/>
        <v>4209.7628991500005</v>
      </c>
      <c r="N7" s="37">
        <f t="shared" si="1"/>
        <v>3551.1471491700013</v>
      </c>
      <c r="P7" s="102"/>
    </row>
    <row r="8" spans="1:16" ht="14.25">
      <c r="A8" s="17" t="s">
        <v>120</v>
      </c>
      <c r="B8" s="36" t="s">
        <v>65</v>
      </c>
      <c r="C8" s="38">
        <f>'[1]STA-1SG'!FP291</f>
        <v>2162.9786413400006</v>
      </c>
      <c r="D8" s="38">
        <f>'[1]STA-1SG'!FQ291</f>
        <v>3864.3404207000003</v>
      </c>
      <c r="E8" s="38">
        <f>'[1]STA-1SG'!FR291</f>
        <v>7088.57554442</v>
      </c>
      <c r="F8" s="38">
        <f>'[1]STA-1SG'!FS291</f>
        <v>4114.896468030001</v>
      </c>
      <c r="G8" s="38">
        <f>'[1]STA-1SG'!FT291</f>
        <v>4385.696837010001</v>
      </c>
      <c r="H8" s="38">
        <f>'[1]STA-1SG'!FU291</f>
        <v>2966.55243214</v>
      </c>
      <c r="I8" s="38">
        <f>'[1]STA-1SG'!FV291</f>
        <v>3193.3755884600014</v>
      </c>
      <c r="J8" s="38">
        <f>'[1]STA-1SG'!FW291</f>
        <v>2631.4698688099998</v>
      </c>
      <c r="K8" s="38">
        <f>'[1]STA-1SG'!FX291</f>
        <v>3061.496663640001</v>
      </c>
      <c r="L8" s="38">
        <f>'[1]STA-1SG'!FY291</f>
        <v>2811.1905710600004</v>
      </c>
      <c r="M8" s="38">
        <f>'[1]STA-1SG'!FZ291</f>
        <v>4209.7628991500005</v>
      </c>
      <c r="N8" s="38">
        <f>'[1]STA-1SG'!GA291</f>
        <v>3551.1471491700013</v>
      </c>
      <c r="P8" s="102"/>
    </row>
    <row r="9" spans="1:16" ht="14.25">
      <c r="A9" s="17" t="s">
        <v>121</v>
      </c>
      <c r="B9" s="36" t="s">
        <v>66</v>
      </c>
      <c r="C9" s="38">
        <f>'[1]STA-1SG'!FP301</f>
        <v>0</v>
      </c>
      <c r="D9" s="38">
        <f>'[1]STA-1SG'!FQ301</f>
        <v>0</v>
      </c>
      <c r="E9" s="38">
        <f>'[1]STA-1SG'!FR301</f>
        <v>0</v>
      </c>
      <c r="F9" s="38">
        <f>'[1]STA-1SG'!FS301</f>
        <v>0</v>
      </c>
      <c r="G9" s="38">
        <f>'[1]STA-1SG'!FT301</f>
        <v>0</v>
      </c>
      <c r="H9" s="38">
        <f>'[1]STA-1SG'!FU301</f>
        <v>0</v>
      </c>
      <c r="I9" s="38">
        <f>'[1]STA-1SG'!FV301</f>
        <v>0</v>
      </c>
      <c r="J9" s="38">
        <f>'[1]STA-1SG'!FW301</f>
        <v>0</v>
      </c>
      <c r="K9" s="38">
        <f>'[1]STA-1SG'!FX301</f>
        <v>0</v>
      </c>
      <c r="L9" s="38">
        <f>'[1]STA-1SG'!FY301</f>
        <v>0</v>
      </c>
      <c r="M9" s="38">
        <f>'[1]STA-1SG'!FZ301</f>
        <v>0</v>
      </c>
      <c r="N9" s="38">
        <f>'[1]STA-1SG'!GA301</f>
        <v>0</v>
      </c>
      <c r="P9" s="102"/>
    </row>
    <row r="10" spans="1:16" ht="15">
      <c r="A10" s="17" t="s">
        <v>124</v>
      </c>
      <c r="B10" s="35" t="s">
        <v>67</v>
      </c>
      <c r="C10" s="37">
        <f aca="true" t="shared" si="2" ref="C10:N10">SUM(C11:C12)</f>
        <v>0</v>
      </c>
      <c r="D10" s="37">
        <f t="shared" si="2"/>
        <v>0</v>
      </c>
      <c r="E10" s="37">
        <f t="shared" si="2"/>
        <v>0</v>
      </c>
      <c r="F10" s="37">
        <f t="shared" si="2"/>
        <v>0</v>
      </c>
      <c r="G10" s="37">
        <f t="shared" si="2"/>
        <v>0</v>
      </c>
      <c r="H10" s="37">
        <f t="shared" si="2"/>
        <v>0</v>
      </c>
      <c r="I10" s="37">
        <f t="shared" si="2"/>
        <v>0</v>
      </c>
      <c r="J10" s="37">
        <f t="shared" si="2"/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P10" s="102"/>
    </row>
    <row r="11" spans="1:16" ht="14.25">
      <c r="A11" s="17" t="s">
        <v>122</v>
      </c>
      <c r="B11" s="36" t="s">
        <v>68</v>
      </c>
      <c r="C11" s="38">
        <f>'[1]STA-1SG'!FP389</f>
        <v>0</v>
      </c>
      <c r="D11" s="38">
        <f>'[1]STA-1SG'!FQ389</f>
        <v>0</v>
      </c>
      <c r="E11" s="38">
        <f>'[1]STA-1SG'!FR389</f>
        <v>0</v>
      </c>
      <c r="F11" s="38">
        <f>'[1]STA-1SG'!FS389</f>
        <v>0</v>
      </c>
      <c r="G11" s="38">
        <f>'[1]STA-1SG'!FT389</f>
        <v>0</v>
      </c>
      <c r="H11" s="38">
        <f>'[1]STA-1SG'!FU389</f>
        <v>0</v>
      </c>
      <c r="I11" s="38">
        <f>'[1]STA-1SG'!FV389</f>
        <v>0</v>
      </c>
      <c r="J11" s="38">
        <f>'[1]STA-1SG'!FW389</f>
        <v>0</v>
      </c>
      <c r="K11" s="38">
        <f>'[1]STA-1SG'!FX389</f>
        <v>0</v>
      </c>
      <c r="L11" s="38">
        <f>'[1]STA-1SG'!FY389</f>
        <v>0</v>
      </c>
      <c r="M11" s="38">
        <f>'[1]STA-1SG'!FZ389</f>
        <v>0</v>
      </c>
      <c r="N11" s="38">
        <f>'[1]STA-1SG'!GA389</f>
        <v>0</v>
      </c>
      <c r="P11" s="102"/>
    </row>
    <row r="12" spans="1:16" s="2" customFormat="1" ht="14.25">
      <c r="A12" s="17" t="s">
        <v>123</v>
      </c>
      <c r="B12" s="36" t="s">
        <v>69</v>
      </c>
      <c r="C12" s="38">
        <f>'[1]STA-1SG'!FP406</f>
        <v>0</v>
      </c>
      <c r="D12" s="38">
        <f>'[1]STA-1SG'!FQ406</f>
        <v>0</v>
      </c>
      <c r="E12" s="38">
        <f>'[1]STA-1SG'!FR406</f>
        <v>0</v>
      </c>
      <c r="F12" s="38">
        <f>'[1]STA-1SG'!FS406</f>
        <v>0</v>
      </c>
      <c r="G12" s="38">
        <f>'[1]STA-1SG'!FT406</f>
        <v>0</v>
      </c>
      <c r="H12" s="38">
        <f>'[1]STA-1SG'!FU406</f>
        <v>0</v>
      </c>
      <c r="I12" s="38">
        <f>'[1]STA-1SG'!FV406</f>
        <v>0</v>
      </c>
      <c r="J12" s="38">
        <f>'[1]STA-1SG'!FW406</f>
        <v>0</v>
      </c>
      <c r="K12" s="38">
        <f>'[1]STA-1SG'!FX406</f>
        <v>0</v>
      </c>
      <c r="L12" s="38">
        <f>'[1]STA-1SG'!FY406</f>
        <v>0</v>
      </c>
      <c r="M12" s="38">
        <f>'[1]STA-1SG'!FZ406</f>
        <v>0</v>
      </c>
      <c r="N12" s="38">
        <f>'[1]STA-1SG'!GA406</f>
        <v>0</v>
      </c>
      <c r="P12" s="102"/>
    </row>
    <row r="13" spans="1:16" s="2" customFormat="1" ht="15">
      <c r="A13" s="17" t="s">
        <v>127</v>
      </c>
      <c r="B13" s="35" t="s">
        <v>5</v>
      </c>
      <c r="C13" s="37">
        <f>'[1]STA-1SG'!FP423</f>
        <v>0</v>
      </c>
      <c r="D13" s="37">
        <f>'[1]STA-1SG'!FQ423</f>
        <v>0</v>
      </c>
      <c r="E13" s="37">
        <f>'[1]STA-1SG'!FR423</f>
        <v>0</v>
      </c>
      <c r="F13" s="37">
        <f>'[1]STA-1SG'!FS423</f>
        <v>0</v>
      </c>
      <c r="G13" s="37">
        <f>'[1]STA-1SG'!FT423</f>
        <v>0</v>
      </c>
      <c r="H13" s="37">
        <f>'[1]STA-1SG'!FU423</f>
        <v>0</v>
      </c>
      <c r="I13" s="37">
        <f>'[1]STA-1SG'!FV423</f>
        <v>0</v>
      </c>
      <c r="J13" s="37">
        <f>'[1]STA-1SG'!FW423</f>
        <v>0</v>
      </c>
      <c r="K13" s="37">
        <f>'[1]STA-1SG'!FX423</f>
        <v>0</v>
      </c>
      <c r="L13" s="37">
        <f>'[1]STA-1SG'!FY423</f>
        <v>0</v>
      </c>
      <c r="M13" s="37">
        <f>'[1]STA-1SG'!FZ423</f>
        <v>0</v>
      </c>
      <c r="N13" s="37">
        <f>'[1]STA-1SG'!GA423</f>
        <v>0</v>
      </c>
      <c r="P13" s="102"/>
    </row>
    <row r="14" spans="1:16" s="2" customFormat="1" ht="15">
      <c r="A14" s="17" t="s">
        <v>125</v>
      </c>
      <c r="B14" s="35" t="s">
        <v>70</v>
      </c>
      <c r="C14" s="37">
        <f>'[1]STA-1SG'!FP440</f>
        <v>2.139E-05</v>
      </c>
      <c r="D14" s="37">
        <f>'[1]STA-1SG'!FQ440</f>
        <v>2.139E-05</v>
      </c>
      <c r="E14" s="37">
        <f>'[1]STA-1SG'!FR440</f>
        <v>2.139E-05</v>
      </c>
      <c r="F14" s="37">
        <f>'[1]STA-1SG'!FS440</f>
        <v>2.139E-05</v>
      </c>
      <c r="G14" s="37">
        <f>'[1]STA-1SG'!FT440</f>
        <v>2.139E-05</v>
      </c>
      <c r="H14" s="37">
        <f>'[1]STA-1SG'!FU440</f>
        <v>2.1400000000000002E-05</v>
      </c>
      <c r="I14" s="37">
        <f>'[1]STA-1SG'!FV440</f>
        <v>2.139E-05</v>
      </c>
      <c r="J14" s="37">
        <f>'[1]STA-1SG'!FW440</f>
        <v>2.139E-05</v>
      </c>
      <c r="K14" s="37">
        <f>'[1]STA-1SG'!FX440</f>
        <v>2.139E-05</v>
      </c>
      <c r="L14" s="37">
        <f>'[1]STA-1SG'!FY440</f>
        <v>2.139E-05</v>
      </c>
      <c r="M14" s="37">
        <f>'[1]STA-1SG'!FZ440</f>
        <v>2.139E-05</v>
      </c>
      <c r="N14" s="37">
        <f>'[1]STA-1SG'!GA440</f>
        <v>2.139E-05</v>
      </c>
      <c r="P14" s="102"/>
    </row>
    <row r="15" spans="1:16" ht="14.25">
      <c r="A15" s="17" t="s">
        <v>126</v>
      </c>
      <c r="B15" s="36" t="s">
        <v>71</v>
      </c>
      <c r="C15" s="38">
        <f>'[1]STA-1SG'!FP442</f>
        <v>0</v>
      </c>
      <c r="D15" s="38">
        <f>'[1]STA-1SG'!FQ442</f>
        <v>0</v>
      </c>
      <c r="E15" s="38">
        <f>'[1]STA-1SG'!FR442</f>
        <v>0</v>
      </c>
      <c r="F15" s="38">
        <f>'[1]STA-1SG'!FS442</f>
        <v>0</v>
      </c>
      <c r="G15" s="38">
        <f>'[1]STA-1SG'!FT442</f>
        <v>0</v>
      </c>
      <c r="H15" s="38">
        <f>'[1]STA-1SG'!FU442</f>
        <v>0</v>
      </c>
      <c r="I15" s="38">
        <f>'[1]STA-1SG'!FV442</f>
        <v>0</v>
      </c>
      <c r="J15" s="38">
        <f>'[1]STA-1SG'!FW442</f>
        <v>0</v>
      </c>
      <c r="K15" s="38">
        <f>'[1]STA-1SG'!FX442</f>
        <v>0</v>
      </c>
      <c r="L15" s="38">
        <f>'[1]STA-1SG'!FY442</f>
        <v>0</v>
      </c>
      <c r="M15" s="38">
        <f>'[1]STA-1SG'!FZ442</f>
        <v>0</v>
      </c>
      <c r="N15" s="38">
        <f>'[1]STA-1SG'!GA442</f>
        <v>0</v>
      </c>
      <c r="P15" s="102"/>
    </row>
    <row r="16" spans="1:16" s="2" customFormat="1" ht="15">
      <c r="A16" s="17" t="s">
        <v>128</v>
      </c>
      <c r="B16" s="35" t="s">
        <v>72</v>
      </c>
      <c r="C16" s="37">
        <f>'[1]STA-1SG'!FP475</f>
        <v>2910.76203986</v>
      </c>
      <c r="D16" s="37">
        <f>'[1]STA-1SG'!FQ475</f>
        <v>2910.76203986</v>
      </c>
      <c r="E16" s="37">
        <f>'[1]STA-1SG'!FR475</f>
        <v>2910.76203986</v>
      </c>
      <c r="F16" s="37">
        <f>'[1]STA-1SG'!FS475</f>
        <v>2910.76203986</v>
      </c>
      <c r="G16" s="37">
        <f>'[1]STA-1SG'!FT475</f>
        <v>3060.5536109299996</v>
      </c>
      <c r="H16" s="37">
        <f>'[1]STA-1SG'!FU475</f>
        <v>3164.13176685</v>
      </c>
      <c r="I16" s="37">
        <f>'[1]STA-1SG'!FV475</f>
        <v>3917.71353373</v>
      </c>
      <c r="J16" s="37">
        <f>'[1]STA-1SG'!FW475</f>
        <v>3896.9691325100002</v>
      </c>
      <c r="K16" s="37">
        <f>'[1]STA-1SG'!FX475</f>
        <v>3922.35686851</v>
      </c>
      <c r="L16" s="37">
        <f>'[1]STA-1SG'!FY475</f>
        <v>8864.14193188</v>
      </c>
      <c r="M16" s="37">
        <f>'[1]STA-1SG'!FZ475</f>
        <v>8795.919616469999</v>
      </c>
      <c r="N16" s="37">
        <f>'[1]STA-1SG'!GA475</f>
        <v>7772.45599595</v>
      </c>
      <c r="P16" s="102"/>
    </row>
    <row r="17" spans="1:16" ht="14.25">
      <c r="A17" s="17" t="s">
        <v>129</v>
      </c>
      <c r="B17" s="39" t="s">
        <v>71</v>
      </c>
      <c r="C17" s="38">
        <f>'[1]STA-1SG'!FP476</f>
        <v>2910.76203986</v>
      </c>
      <c r="D17" s="38">
        <f>'[1]STA-1SG'!FQ476</f>
        <v>2910.76203986</v>
      </c>
      <c r="E17" s="38">
        <f>'[1]STA-1SG'!FR476</f>
        <v>2910.76203986</v>
      </c>
      <c r="F17" s="38">
        <f>'[1]STA-1SG'!FS476</f>
        <v>2910.76203986</v>
      </c>
      <c r="G17" s="38">
        <f>'[1]STA-1SG'!FT476</f>
        <v>3060.5536109299996</v>
      </c>
      <c r="H17" s="38">
        <f>'[1]STA-1SG'!FU476</f>
        <v>3164.13176685</v>
      </c>
      <c r="I17" s="38">
        <f>'[1]STA-1SG'!FV476</f>
        <v>3184.799049</v>
      </c>
      <c r="J17" s="38">
        <f>'[1]STA-1SG'!FW476</f>
        <v>3157.693673</v>
      </c>
      <c r="K17" s="38">
        <f>'[1]STA-1SG'!FX476</f>
        <v>3203.081409</v>
      </c>
      <c r="L17" s="38">
        <f>'[1]STA-1SG'!FY476</f>
        <v>8138.85311643</v>
      </c>
      <c r="M17" s="38">
        <f>'[1]STA-1SG'!FZ476</f>
        <v>8145.630801019999</v>
      </c>
      <c r="N17" s="38">
        <f>'[1]STA-1SG'!GA476</f>
        <v>7106.47864323</v>
      </c>
      <c r="P17" s="102"/>
    </row>
    <row r="18" spans="1:16" s="2" customFormat="1" ht="15">
      <c r="A18" s="17" t="s">
        <v>130</v>
      </c>
      <c r="B18" s="35" t="s">
        <v>73</v>
      </c>
      <c r="C18" s="37">
        <f>'[1]STA-1SG'!FP493</f>
        <v>0</v>
      </c>
      <c r="D18" s="37">
        <f>'[1]STA-1SG'!FQ493</f>
        <v>0</v>
      </c>
      <c r="E18" s="37">
        <f>'[1]STA-1SG'!FR493</f>
        <v>0</v>
      </c>
      <c r="F18" s="37">
        <f>'[1]STA-1SG'!FS493</f>
        <v>0</v>
      </c>
      <c r="G18" s="37">
        <f>'[1]STA-1SG'!FT493</f>
        <v>0</v>
      </c>
      <c r="H18" s="37">
        <f>'[1]STA-1SG'!FU493</f>
        <v>0</v>
      </c>
      <c r="I18" s="37">
        <f>'[1]STA-1SG'!FV493</f>
        <v>0</v>
      </c>
      <c r="J18" s="37">
        <f>'[1]STA-1SG'!FW493</f>
        <v>0</v>
      </c>
      <c r="K18" s="37">
        <f>'[1]STA-1SG'!FX493</f>
        <v>0</v>
      </c>
      <c r="L18" s="37">
        <f>'[1]STA-1SG'!FY493</f>
        <v>0</v>
      </c>
      <c r="M18" s="37">
        <f>'[1]STA-1SG'!FZ493</f>
        <v>0</v>
      </c>
      <c r="N18" s="37">
        <f>'[1]STA-1SG'!GA493</f>
        <v>0</v>
      </c>
      <c r="P18" s="102"/>
    </row>
    <row r="19" spans="1:16" ht="14.25">
      <c r="A19" s="17" t="s">
        <v>131</v>
      </c>
      <c r="B19" s="39" t="s">
        <v>71</v>
      </c>
      <c r="C19" s="38">
        <f>'[1]STA-1SG'!FP494</f>
        <v>0</v>
      </c>
      <c r="D19" s="38">
        <f>'[1]STA-1SG'!FQ494</f>
        <v>0</v>
      </c>
      <c r="E19" s="38">
        <f>'[1]STA-1SG'!FR494</f>
        <v>0</v>
      </c>
      <c r="F19" s="38">
        <f>'[1]STA-1SG'!FS494</f>
        <v>0</v>
      </c>
      <c r="G19" s="38">
        <f>'[1]STA-1SG'!FT494</f>
        <v>0</v>
      </c>
      <c r="H19" s="38">
        <f>'[1]STA-1SG'!FU494</f>
        <v>0</v>
      </c>
      <c r="I19" s="38">
        <f>'[1]STA-1SG'!FV494</f>
        <v>0</v>
      </c>
      <c r="J19" s="38">
        <f>'[1]STA-1SG'!FW494</f>
        <v>0</v>
      </c>
      <c r="K19" s="38">
        <f>'[1]STA-1SG'!FX494</f>
        <v>0</v>
      </c>
      <c r="L19" s="38">
        <f>'[1]STA-1SG'!FY494</f>
        <v>0</v>
      </c>
      <c r="M19" s="38">
        <f>'[1]STA-1SG'!FZ494</f>
        <v>0</v>
      </c>
      <c r="N19" s="38">
        <f>'[1]STA-1SG'!GA494</f>
        <v>0</v>
      </c>
      <c r="P19" s="102"/>
    </row>
    <row r="20" spans="1:16" s="2" customFormat="1" ht="15">
      <c r="A20" s="17" t="s">
        <v>132</v>
      </c>
      <c r="B20" s="35" t="s">
        <v>74</v>
      </c>
      <c r="C20" s="37">
        <f>'[1]STA-1SG'!FP511</f>
        <v>0</v>
      </c>
      <c r="D20" s="37">
        <f>'[1]STA-1SG'!FQ511</f>
        <v>0</v>
      </c>
      <c r="E20" s="37">
        <f>'[1]STA-1SG'!FR511</f>
        <v>0</v>
      </c>
      <c r="F20" s="37">
        <f>'[1]STA-1SG'!FS511</f>
        <v>0</v>
      </c>
      <c r="G20" s="37">
        <f>'[1]STA-1SG'!FT511</f>
        <v>0</v>
      </c>
      <c r="H20" s="37">
        <f>'[1]STA-1SG'!FU511</f>
        <v>0</v>
      </c>
      <c r="I20" s="37">
        <f>'[1]STA-1SG'!FV511</f>
        <v>0</v>
      </c>
      <c r="J20" s="37">
        <f>'[1]STA-1SG'!FW511</f>
        <v>0</v>
      </c>
      <c r="K20" s="37">
        <f>'[1]STA-1SG'!FX511</f>
        <v>0</v>
      </c>
      <c r="L20" s="37">
        <f>'[1]STA-1SG'!FY511</f>
        <v>0</v>
      </c>
      <c r="M20" s="37">
        <f>'[1]STA-1SG'!FZ511</f>
        <v>0</v>
      </c>
      <c r="N20" s="37">
        <f>'[1]STA-1SG'!GA511</f>
        <v>0</v>
      </c>
      <c r="P20" s="102"/>
    </row>
    <row r="21" spans="1:16" ht="14.25">
      <c r="A21" s="17" t="s">
        <v>133</v>
      </c>
      <c r="B21" s="39" t="s">
        <v>71</v>
      </c>
      <c r="C21" s="38">
        <f>'[1]STA-1SG'!FP512</f>
        <v>0</v>
      </c>
      <c r="D21" s="38">
        <f>'[1]STA-1SG'!FQ512</f>
        <v>0</v>
      </c>
      <c r="E21" s="38">
        <f>'[1]STA-1SG'!FR512</f>
        <v>0</v>
      </c>
      <c r="F21" s="38">
        <f>'[1]STA-1SG'!FS512</f>
        <v>0</v>
      </c>
      <c r="G21" s="38">
        <f>'[1]STA-1SG'!FT512</f>
        <v>0</v>
      </c>
      <c r="H21" s="38">
        <f>'[1]STA-1SG'!FU512</f>
        <v>0</v>
      </c>
      <c r="I21" s="38">
        <f>'[1]STA-1SG'!FV512</f>
        <v>0</v>
      </c>
      <c r="J21" s="38">
        <f>'[1]STA-1SG'!FW512</f>
        <v>0</v>
      </c>
      <c r="K21" s="38">
        <f>'[1]STA-1SG'!FX512</f>
        <v>0</v>
      </c>
      <c r="L21" s="38">
        <f>'[1]STA-1SG'!FY512</f>
        <v>0</v>
      </c>
      <c r="M21" s="38">
        <f>'[1]STA-1SG'!FZ512</f>
        <v>0</v>
      </c>
      <c r="N21" s="38">
        <f>'[1]STA-1SG'!GA512</f>
        <v>0</v>
      </c>
      <c r="P21" s="102"/>
    </row>
    <row r="22" spans="1:16" s="2" customFormat="1" ht="15">
      <c r="A22" s="17" t="s">
        <v>134</v>
      </c>
      <c r="B22" s="35" t="s">
        <v>75</v>
      </c>
      <c r="C22" s="37">
        <f aca="true" t="shared" si="3" ref="C22:N22">SUM(C23:C27)</f>
        <v>6401.663620370001</v>
      </c>
      <c r="D22" s="37">
        <f t="shared" si="3"/>
        <v>6430.200144750001</v>
      </c>
      <c r="E22" s="37">
        <f t="shared" si="3"/>
        <v>7740.08434046</v>
      </c>
      <c r="F22" s="37">
        <f t="shared" si="3"/>
        <v>7819.418486630001</v>
      </c>
      <c r="G22" s="37">
        <f t="shared" si="3"/>
        <v>8998.98939205</v>
      </c>
      <c r="H22" s="37">
        <f t="shared" si="3"/>
        <v>8339.64893689</v>
      </c>
      <c r="I22" s="37">
        <f t="shared" si="3"/>
        <v>7867.09943192001</v>
      </c>
      <c r="J22" s="37">
        <f t="shared" si="3"/>
        <v>8105.1300695499995</v>
      </c>
      <c r="K22" s="37">
        <f t="shared" si="3"/>
        <v>7703.41294488</v>
      </c>
      <c r="L22" s="37">
        <f t="shared" si="3"/>
        <v>7611.175198110001</v>
      </c>
      <c r="M22" s="37">
        <f t="shared" si="3"/>
        <v>7740.345184469999</v>
      </c>
      <c r="N22" s="37">
        <f t="shared" si="3"/>
        <v>5510.80867411</v>
      </c>
      <c r="P22" s="102"/>
    </row>
    <row r="23" spans="1:16" ht="14.25">
      <c r="A23" s="17" t="s">
        <v>135</v>
      </c>
      <c r="B23" s="36" t="s">
        <v>76</v>
      </c>
      <c r="C23" s="38">
        <f>'[1]STA-1SG'!FP530</f>
        <v>40</v>
      </c>
      <c r="D23" s="38">
        <f>'[1]STA-1SG'!FQ530</f>
        <v>40</v>
      </c>
      <c r="E23" s="38">
        <f>'[1]STA-1SG'!FR530</f>
        <v>40</v>
      </c>
      <c r="F23" s="38">
        <f>'[1]STA-1SG'!FS530</f>
        <v>40</v>
      </c>
      <c r="G23" s="38">
        <f>'[1]STA-1SG'!FT530</f>
        <v>40</v>
      </c>
      <c r="H23" s="38">
        <f>'[1]STA-1SG'!FU530</f>
        <v>40</v>
      </c>
      <c r="I23" s="38">
        <f>'[1]STA-1SG'!FV530</f>
        <v>40</v>
      </c>
      <c r="J23" s="38">
        <f>'[1]STA-1SG'!FW530</f>
        <v>40</v>
      </c>
      <c r="K23" s="38">
        <f>'[1]STA-1SG'!FX530</f>
        <v>40</v>
      </c>
      <c r="L23" s="38">
        <f>'[1]STA-1SG'!FY530</f>
        <v>40</v>
      </c>
      <c r="M23" s="38">
        <f>'[1]STA-1SG'!FZ530</f>
        <v>40</v>
      </c>
      <c r="N23" s="38">
        <f>'[1]STA-1SG'!GA530</f>
        <v>40</v>
      </c>
      <c r="P23" s="102"/>
    </row>
    <row r="24" spans="1:16" ht="14.25">
      <c r="A24" s="17" t="s">
        <v>136</v>
      </c>
      <c r="B24" s="36" t="s">
        <v>77</v>
      </c>
      <c r="C24" s="38">
        <f>'[1]STA-1SG'!FP531</f>
        <v>160.00740747000032</v>
      </c>
      <c r="D24" s="38">
        <f>'[1]STA-1SG'!FQ531</f>
        <v>160.00740747000032</v>
      </c>
      <c r="E24" s="38">
        <f>'[1]STA-1SG'!FR531</f>
        <v>159.95341771</v>
      </c>
      <c r="F24" s="38">
        <f>'[1]STA-1SG'!FS531</f>
        <v>0</v>
      </c>
      <c r="G24" s="38">
        <f>'[1]STA-1SG'!FT531</f>
        <v>0</v>
      </c>
      <c r="H24" s="38">
        <f>'[1]STA-1SG'!FU531</f>
        <v>0.0031185</v>
      </c>
      <c r="I24" s="38">
        <f>'[1]STA-1SG'!FV531</f>
        <v>0</v>
      </c>
      <c r="J24" s="38">
        <f>'[1]STA-1SG'!FW531</f>
        <v>0</v>
      </c>
      <c r="K24" s="38">
        <f>'[1]STA-1SG'!FX531</f>
        <v>0</v>
      </c>
      <c r="L24" s="38">
        <f>'[1]STA-1SG'!FY531</f>
        <v>0</v>
      </c>
      <c r="M24" s="38">
        <f>'[1]STA-1SG'!FZ531</f>
        <v>0</v>
      </c>
      <c r="N24" s="38">
        <f>'[1]STA-1SG'!GA531</f>
        <v>0</v>
      </c>
      <c r="P24" s="102"/>
    </row>
    <row r="25" spans="1:16" ht="14.25">
      <c r="A25" s="17" t="s">
        <v>137</v>
      </c>
      <c r="B25" s="36" t="s">
        <v>78</v>
      </c>
      <c r="C25" s="38">
        <f>'[1]STA-1SG'!FP533</f>
        <v>6107.95820232</v>
      </c>
      <c r="D25" s="38">
        <f>'[1]STA-1SG'!FQ533</f>
        <v>6079.65046203</v>
      </c>
      <c r="E25" s="38">
        <f>'[1]STA-1SG'!FR533</f>
        <v>7344.517045189999</v>
      </c>
      <c r="F25" s="38">
        <f>'[1]STA-1SG'!FS533</f>
        <v>7566.440941320001</v>
      </c>
      <c r="G25" s="38">
        <f>'[1]STA-1SG'!FT533</f>
        <v>8710.610411239999</v>
      </c>
      <c r="H25" s="38">
        <f>'[1]STA-1SG'!FU533</f>
        <v>8035.458390140001</v>
      </c>
      <c r="I25" s="38">
        <f>'[1]STA-1SG'!FV533</f>
        <v>7494.87126501</v>
      </c>
      <c r="J25" s="38">
        <f>'[1]STA-1SG'!FW533</f>
        <v>7705.03369287</v>
      </c>
      <c r="K25" s="38">
        <f>'[1]STA-1SG'!FX533</f>
        <v>7290.665636680001</v>
      </c>
      <c r="L25" s="38">
        <f>'[1]STA-1SG'!FY533</f>
        <v>7187.374790780001</v>
      </c>
      <c r="M25" s="38">
        <f>'[1]STA-1SG'!FZ533</f>
        <v>7330.801135749999</v>
      </c>
      <c r="N25" s="38">
        <f>'[1]STA-1SG'!GA533</f>
        <v>5158.894815129999</v>
      </c>
      <c r="P25" s="102"/>
    </row>
    <row r="26" spans="1:16" ht="14.25">
      <c r="A26" s="17" t="s">
        <v>138</v>
      </c>
      <c r="B26" s="36" t="s">
        <v>79</v>
      </c>
      <c r="C26" s="38">
        <f>'[1]STA-1SG'!FP534</f>
        <v>0</v>
      </c>
      <c r="D26" s="38">
        <f>'[1]STA-1SG'!FQ534</f>
        <v>0</v>
      </c>
      <c r="E26" s="38">
        <f>'[1]STA-1SG'!FR534</f>
        <v>0</v>
      </c>
      <c r="F26" s="38">
        <f>'[1]STA-1SG'!FS534</f>
        <v>0</v>
      </c>
      <c r="G26" s="38">
        <f>'[1]STA-1SG'!FT534</f>
        <v>0</v>
      </c>
      <c r="H26" s="38">
        <f>'[1]STA-1SG'!FU534</f>
        <v>0</v>
      </c>
      <c r="I26" s="38">
        <f>'[1]STA-1SG'!FV534</f>
        <v>0</v>
      </c>
      <c r="J26" s="38">
        <f>'[1]STA-1SG'!FW534</f>
        <v>0</v>
      </c>
      <c r="K26" s="38">
        <f>'[1]STA-1SG'!FX534</f>
        <v>0</v>
      </c>
      <c r="L26" s="38">
        <f>'[1]STA-1SG'!FY534</f>
        <v>0</v>
      </c>
      <c r="M26" s="38">
        <f>'[1]STA-1SG'!FZ534</f>
        <v>0</v>
      </c>
      <c r="N26" s="38">
        <f>'[1]STA-1SG'!GA534</f>
        <v>0</v>
      </c>
      <c r="P26" s="102"/>
    </row>
    <row r="27" spans="1:16" ht="14.25">
      <c r="A27" s="17" t="s">
        <v>139</v>
      </c>
      <c r="B27" s="36" t="s">
        <v>86</v>
      </c>
      <c r="C27" s="38">
        <f>'[1]STA-1SG'!FP532</f>
        <v>93.69801057999999</v>
      </c>
      <c r="D27" s="38">
        <f>'[1]STA-1SG'!FQ532</f>
        <v>150.54227525000002</v>
      </c>
      <c r="E27" s="38">
        <f>'[1]STA-1SG'!FR532</f>
        <v>195.61387756000005</v>
      </c>
      <c r="F27" s="38">
        <f>'[1]STA-1SG'!FS532</f>
        <v>212.97754530999995</v>
      </c>
      <c r="G27" s="38">
        <f>'[1]STA-1SG'!FT532</f>
        <v>248.37898081000003</v>
      </c>
      <c r="H27" s="38">
        <f>'[1]STA-1SG'!FU532</f>
        <v>264.18742825000004</v>
      </c>
      <c r="I27" s="38">
        <f>'[1]STA-1SG'!FV532</f>
        <v>332.2281669100104</v>
      </c>
      <c r="J27" s="38">
        <f>'[1]STA-1SG'!FW532</f>
        <v>360.09637667999993</v>
      </c>
      <c r="K27" s="38">
        <f>'[1]STA-1SG'!FX532</f>
        <v>372.7473082000001</v>
      </c>
      <c r="L27" s="38">
        <f>'[1]STA-1SG'!FY532</f>
        <v>383.80040733000004</v>
      </c>
      <c r="M27" s="38">
        <f>'[1]STA-1SG'!FZ532</f>
        <v>369.54404872</v>
      </c>
      <c r="N27" s="38">
        <f>'[1]STA-1SG'!GA532</f>
        <v>311.9138589800001</v>
      </c>
      <c r="P27" s="102"/>
    </row>
    <row r="28" spans="1:16" s="2" customFormat="1" ht="15">
      <c r="A28" s="17" t="s">
        <v>140</v>
      </c>
      <c r="B28" s="35" t="s">
        <v>80</v>
      </c>
      <c r="C28" s="37">
        <f aca="true" t="shared" si="4" ref="C28:N28">SUM(C29:C30)</f>
        <v>-911.6660779638801</v>
      </c>
      <c r="D28" s="37">
        <f t="shared" si="4"/>
        <v>-683.6615345666423</v>
      </c>
      <c r="E28" s="37">
        <f t="shared" si="4"/>
        <v>-621.6104197889466</v>
      </c>
      <c r="F28" s="37">
        <f t="shared" si="4"/>
        <v>-637.2340178031058</v>
      </c>
      <c r="G28" s="37">
        <f t="shared" si="4"/>
        <v>-698.8290012322668</v>
      </c>
      <c r="H28" s="37">
        <f t="shared" si="4"/>
        <v>-713.6741123753853</v>
      </c>
      <c r="I28" s="37">
        <f t="shared" si="4"/>
        <v>-732.5472452401866</v>
      </c>
      <c r="J28" s="37">
        <f t="shared" si="4"/>
        <v>-734.7572291173273</v>
      </c>
      <c r="K28" s="37">
        <f t="shared" si="4"/>
        <v>-3530.0660009699063</v>
      </c>
      <c r="L28" s="37">
        <f t="shared" si="4"/>
        <v>-3827.234390760914</v>
      </c>
      <c r="M28" s="37">
        <f t="shared" si="4"/>
        <v>-1286.3309457819219</v>
      </c>
      <c r="N28" s="37">
        <f t="shared" si="4"/>
        <v>-915.6741023572495</v>
      </c>
      <c r="P28" s="102"/>
    </row>
    <row r="29" spans="1:16" ht="14.25">
      <c r="A29" s="17" t="s">
        <v>141</v>
      </c>
      <c r="B29" s="89" t="s">
        <v>324</v>
      </c>
      <c r="C29" s="38">
        <f>-'[1]STA-1SG'!FP537+'[1]STA-1SG'!FP548+'[1]STA-1SG'!FP565</f>
        <v>-909.69773723</v>
      </c>
      <c r="D29" s="38">
        <f>-'[1]STA-1SG'!FQ537+'[1]STA-1SG'!FQ548+'[1]STA-1SG'!FQ565</f>
        <v>-690.14786321</v>
      </c>
      <c r="E29" s="38">
        <f>-'[1]STA-1SG'!FR537+'[1]STA-1SG'!FR548+'[1]STA-1SG'!FR565</f>
        <v>-722.6400169799999</v>
      </c>
      <c r="F29" s="38">
        <f>-'[1]STA-1SG'!FS537+'[1]STA-1SG'!FS548+'[1]STA-1SG'!FS565</f>
        <v>-743.5087350299999</v>
      </c>
      <c r="G29" s="38">
        <f>-'[1]STA-1SG'!FT537+'[1]STA-1SG'!FT548+'[1]STA-1SG'!FT565</f>
        <v>-763.8863749899999</v>
      </c>
      <c r="H29" s="38">
        <f>-'[1]STA-1SG'!FU537+'[1]STA-1SG'!FU548+'[1]STA-1SG'!FU565</f>
        <v>-791.66280611</v>
      </c>
      <c r="I29" s="38">
        <f>-'[1]STA-1SG'!FV537+'[1]STA-1SG'!FV548+'[1]STA-1SG'!FV565</f>
        <v>-799.7891734300001</v>
      </c>
      <c r="J29" s="38">
        <f>-'[1]STA-1SG'!FW537+'[1]STA-1SG'!FW548+'[1]STA-1SG'!FW565</f>
        <v>-820.1656092200001</v>
      </c>
      <c r="K29" s="38">
        <f>-'[1]STA-1SG'!FX537+'[1]STA-1SG'!FX548+'[1]STA-1SG'!FX565</f>
        <v>-3635.16936086</v>
      </c>
      <c r="L29" s="38">
        <f>-'[1]STA-1SG'!FY537+'[1]STA-1SG'!FY548+'[1]STA-1SG'!FY565</f>
        <v>-3663.2597188399996</v>
      </c>
      <c r="M29" s="38">
        <f>-'[1]STA-1SG'!FZ537+'[1]STA-1SG'!FZ548+'[1]STA-1SG'!FZ565</f>
        <v>-905.80285525</v>
      </c>
      <c r="N29" s="38">
        <f>-'[1]STA-1SG'!GA537+'[1]STA-1SG'!GA548+'[1]STA-1SG'!GA565</f>
        <v>-916.38354339</v>
      </c>
      <c r="P29" s="102"/>
    </row>
    <row r="30" spans="1:16" ht="14.25">
      <c r="A30" s="17" t="s">
        <v>142</v>
      </c>
      <c r="B30" s="32" t="s">
        <v>325</v>
      </c>
      <c r="C30" s="38">
        <f>'[1]STA-1SG'!FP582+'[1]STA-1SG'!FP592</f>
        <v>-1.9683407338799839</v>
      </c>
      <c r="D30" s="38">
        <f>'[1]STA-1SG'!FQ582+'[1]STA-1SG'!FQ592</f>
        <v>6.486328643357638</v>
      </c>
      <c r="E30" s="38">
        <f>'[1]STA-1SG'!FR582+'[1]STA-1SG'!FR592</f>
        <v>101.02959719105334</v>
      </c>
      <c r="F30" s="38">
        <f>'[1]STA-1SG'!FS582+'[1]STA-1SG'!FS592</f>
        <v>106.27471722689418</v>
      </c>
      <c r="G30" s="38">
        <f>'[1]STA-1SG'!FT582+'[1]STA-1SG'!FT592</f>
        <v>65.05737375773313</v>
      </c>
      <c r="H30" s="38">
        <f>'[1]STA-1SG'!FU582+'[1]STA-1SG'!FU592</f>
        <v>77.98869373461466</v>
      </c>
      <c r="I30" s="38">
        <f>'[1]STA-1SG'!FV582+'[1]STA-1SG'!FV592</f>
        <v>67.24192818981354</v>
      </c>
      <c r="J30" s="38">
        <f>'[1]STA-1SG'!FW582+'[1]STA-1SG'!FW592</f>
        <v>85.40838010267285</v>
      </c>
      <c r="K30" s="38">
        <f>'[1]STA-1SG'!FX582+'[1]STA-1SG'!FX592</f>
        <v>105.10335989009369</v>
      </c>
      <c r="L30" s="38">
        <f>'[1]STA-1SG'!FY582+'[1]STA-1SG'!FY592</f>
        <v>-163.9746719209145</v>
      </c>
      <c r="M30" s="38">
        <f>'[1]STA-1SG'!FZ582+'[1]STA-1SG'!FZ592</f>
        <v>-380.52809053192186</v>
      </c>
      <c r="N30" s="38">
        <f>'[1]STA-1SG'!GA582+'[1]STA-1SG'!GA592</f>
        <v>0.7094410327504761</v>
      </c>
      <c r="P30" s="102"/>
    </row>
    <row r="31" ht="14.25">
      <c r="B31" s="29"/>
    </row>
    <row r="32" ht="14.25">
      <c r="B32" s="29"/>
    </row>
    <row r="33" ht="14.25">
      <c r="B33" s="29"/>
    </row>
    <row r="34" ht="14.25">
      <c r="B34" s="29"/>
    </row>
    <row r="35" ht="14.25">
      <c r="B35" s="29"/>
    </row>
    <row r="36" ht="14.25">
      <c r="B36" s="29"/>
    </row>
    <row r="37" ht="14.25">
      <c r="B37" s="29"/>
    </row>
    <row r="38" ht="14.25">
      <c r="B38" s="29"/>
    </row>
    <row r="39" ht="14.25">
      <c r="B39" s="29"/>
    </row>
    <row r="40" ht="14.25">
      <c r="B40" s="29"/>
    </row>
    <row r="41" ht="14.25">
      <c r="B41" s="29"/>
    </row>
    <row r="42" ht="14.25">
      <c r="B42" s="29"/>
    </row>
    <row r="43" ht="14.25">
      <c r="B43" s="29"/>
    </row>
    <row r="44" ht="14.25">
      <c r="B44" s="29"/>
    </row>
    <row r="45" ht="14.25">
      <c r="B45" s="29"/>
    </row>
    <row r="46" ht="14.25">
      <c r="B46" s="29"/>
    </row>
    <row r="47" ht="14.25">
      <c r="B47" s="29"/>
    </row>
    <row r="48" ht="14.25">
      <c r="B48" s="29"/>
    </row>
    <row r="49" ht="14.25">
      <c r="B49" s="29"/>
    </row>
    <row r="50" ht="14.25">
      <c r="B50" s="29"/>
    </row>
    <row r="51" ht="14.25">
      <c r="B51" s="29"/>
    </row>
    <row r="52" ht="14.25">
      <c r="B52" s="29"/>
    </row>
    <row r="53" ht="14.25">
      <c r="B53" s="29"/>
    </row>
    <row r="54" ht="14.25">
      <c r="B54" s="29"/>
    </row>
    <row r="55" ht="14.25">
      <c r="B55" s="29"/>
    </row>
    <row r="56" ht="14.25">
      <c r="B56" s="29"/>
    </row>
    <row r="57" ht="14.25">
      <c r="B57" s="29"/>
    </row>
    <row r="58" ht="14.25">
      <c r="B58" s="29"/>
    </row>
    <row r="59" ht="14.25">
      <c r="B59" s="2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zoomScalePageLayoutView="0" workbookViewId="0" topLeftCell="A25">
      <pane xSplit="2" topLeftCell="I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16.140625" style="0" customWidth="1"/>
    <col min="2" max="2" width="45.421875" style="0" customWidth="1"/>
    <col min="4" max="4" width="11.57421875" style="0" customWidth="1"/>
    <col min="5" max="5" width="12.7109375" style="0" bestFit="1" customWidth="1"/>
    <col min="6" max="7" width="11.7109375" style="0" customWidth="1"/>
    <col min="8" max="8" width="11.140625" style="0" customWidth="1"/>
    <col min="9" max="9" width="12.57421875" style="0" customWidth="1"/>
    <col min="10" max="10" width="12.421875" style="0" customWidth="1"/>
    <col min="11" max="11" width="10.7109375" style="0" customWidth="1"/>
    <col min="12" max="12" width="11.00390625" style="0" customWidth="1"/>
    <col min="13" max="14" width="10.421875" style="0" bestFit="1" customWidth="1"/>
  </cols>
  <sheetData>
    <row r="1" ht="15">
      <c r="B1" s="60" t="s">
        <v>25</v>
      </c>
    </row>
    <row r="2" ht="15">
      <c r="B2" s="60"/>
    </row>
    <row r="3" ht="15">
      <c r="B3" s="60" t="s">
        <v>26</v>
      </c>
    </row>
    <row r="4" spans="1:14" ht="15">
      <c r="A4" s="15"/>
      <c r="B4" s="30" t="s">
        <v>314</v>
      </c>
      <c r="C4" s="31">
        <v>42400</v>
      </c>
      <c r="D4" s="31">
        <v>42429</v>
      </c>
      <c r="E4" s="31">
        <v>42460</v>
      </c>
      <c r="F4" s="31">
        <v>42490</v>
      </c>
      <c r="G4" s="31">
        <v>42521</v>
      </c>
      <c r="H4" s="31">
        <v>42551</v>
      </c>
      <c r="I4" s="31">
        <v>42582</v>
      </c>
      <c r="J4" s="31">
        <v>42613</v>
      </c>
      <c r="K4" s="31">
        <v>42643</v>
      </c>
      <c r="L4" s="31">
        <v>42674</v>
      </c>
      <c r="M4" s="31">
        <v>42704</v>
      </c>
      <c r="N4" s="31">
        <v>42735</v>
      </c>
    </row>
    <row r="5" spans="1:14" ht="15">
      <c r="A5" s="16" t="s">
        <v>101</v>
      </c>
      <c r="B5" s="61" t="s">
        <v>15</v>
      </c>
      <c r="C5" s="3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4.25">
      <c r="A6" s="16"/>
      <c r="B6" s="36"/>
      <c r="C6" s="62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2" customFormat="1" ht="15">
      <c r="A7" s="17" t="s">
        <v>143</v>
      </c>
      <c r="B7" s="35" t="s">
        <v>38</v>
      </c>
      <c r="C7" s="37">
        <f>C8-C15</f>
        <v>3946.0798764766478</v>
      </c>
      <c r="D7" s="95">
        <f>D8-D15</f>
        <v>5939.450123882051</v>
      </c>
      <c r="E7" s="95">
        <f>E8-E15</f>
        <v>5757.67412261701</v>
      </c>
      <c r="F7" s="95">
        <f aca="true" t="shared" si="0" ref="F7:K7">F8-F15</f>
        <v>7526.060981637109</v>
      </c>
      <c r="G7" s="95">
        <f t="shared" si="0"/>
        <v>7158.386855511992</v>
      </c>
      <c r="H7" s="95">
        <f t="shared" si="0"/>
        <v>5999.301309004053</v>
      </c>
      <c r="I7" s="95">
        <f t="shared" si="0"/>
        <v>5131.051398763124</v>
      </c>
      <c r="J7" s="95">
        <f t="shared" si="0"/>
        <v>5767.679769717677</v>
      </c>
      <c r="K7" s="95">
        <f t="shared" si="0"/>
        <v>3910.135808344705</v>
      </c>
      <c r="L7" s="95">
        <f>L8-L15</f>
        <v>5229.009842704813</v>
      </c>
      <c r="M7" s="95">
        <f>M8-M15</f>
        <v>4630.1838056805</v>
      </c>
      <c r="N7" s="95">
        <f>N8-N15</f>
        <v>2172.690248986716</v>
      </c>
    </row>
    <row r="8" spans="1:14" s="2" customFormat="1" ht="15">
      <c r="A8" s="17" t="s">
        <v>145</v>
      </c>
      <c r="B8" s="35" t="s">
        <v>39</v>
      </c>
      <c r="C8" s="37">
        <f>SUM(C9:C14)</f>
        <v>9757.648522126648</v>
      </c>
      <c r="D8" s="95">
        <f>SUM(D9:D14)</f>
        <v>11345.05069320205</v>
      </c>
      <c r="E8" s="95">
        <f>SUM(E9:E14)</f>
        <v>10754.07264631701</v>
      </c>
      <c r="F8" s="95">
        <f aca="true" t="shared" si="1" ref="F8:K8">SUM(F9:F14)</f>
        <v>12371.395641317109</v>
      </c>
      <c r="G8" s="95">
        <f t="shared" si="1"/>
        <v>12596.876910941992</v>
      </c>
      <c r="H8" s="95">
        <f t="shared" si="1"/>
        <v>11344.269133144053</v>
      </c>
      <c r="I8" s="95">
        <f t="shared" si="1"/>
        <v>10806.816034923124</v>
      </c>
      <c r="J8" s="95">
        <f t="shared" si="1"/>
        <v>11212.168403017677</v>
      </c>
      <c r="K8" s="95">
        <f t="shared" si="1"/>
        <v>9437.928626034705</v>
      </c>
      <c r="L8" s="95">
        <f>SUM(L9:L14)</f>
        <v>10302.975451144814</v>
      </c>
      <c r="M8" s="95">
        <f>SUM(M9:M14)</f>
        <v>10476.0011443305</v>
      </c>
      <c r="N8" s="95">
        <f>SUM(N9:N14)</f>
        <v>8452.77313426282</v>
      </c>
    </row>
    <row r="9" spans="1:14" s="8" customFormat="1" ht="14.25">
      <c r="A9" s="17" t="s">
        <v>160</v>
      </c>
      <c r="B9" s="36" t="s">
        <v>41</v>
      </c>
      <c r="C9" s="38">
        <f>'[1]STA-2SG'!FP9</f>
        <v>224.53174707000002</v>
      </c>
      <c r="D9" s="96">
        <f>'[1]STA-2SG'!FQ9</f>
        <v>206.58169345000002</v>
      </c>
      <c r="E9" s="96">
        <f>'[1]STA-2SG'!FR9</f>
        <v>223.75661057999997</v>
      </c>
      <c r="F9" s="96">
        <f>'[1]STA-2SG'!FS9</f>
        <v>151.19007349589927</v>
      </c>
      <c r="G9" s="96">
        <f>'[1]STA-2SG'!FT9</f>
        <v>176.92403152610382</v>
      </c>
      <c r="H9" s="96">
        <f>'[1]STA-2SG'!FU9</f>
        <v>167.6595835439988</v>
      </c>
      <c r="I9" s="96">
        <f>'[1]STA-2SG'!FV9</f>
        <v>174.97391936</v>
      </c>
      <c r="J9" s="96">
        <f>'[1]STA-2SG'!FW9</f>
        <v>151.42501095192202</v>
      </c>
      <c r="K9" s="96">
        <f>'[1]STA-2SG'!FX9</f>
        <v>120.56316894000001</v>
      </c>
      <c r="L9" s="96">
        <f>'[1]STA-2SG'!FY9</f>
        <v>162.3964241573781</v>
      </c>
      <c r="M9" s="96">
        <f>'[1]STA-2SG'!FZ9</f>
        <v>149.1908653814154</v>
      </c>
      <c r="N9" s="96">
        <f>'[1]STA-2SG'!GA9</f>
        <v>124.26508367904155</v>
      </c>
    </row>
    <row r="10" spans="1:14" s="8" customFormat="1" ht="14.25">
      <c r="A10" s="17" t="s">
        <v>161</v>
      </c>
      <c r="B10" s="36" t="s">
        <v>42</v>
      </c>
      <c r="C10" s="38">
        <f>'[1]STA-2SG'!FP11+'[1]STA-2SG'!FP14</f>
        <v>5968.684035403024</v>
      </c>
      <c r="D10" s="96">
        <f>'[1]STA-2SG'!FQ11+'[1]STA-2SG'!FQ14</f>
        <v>7338.472417024488</v>
      </c>
      <c r="E10" s="96">
        <f>'[1]STA-2SG'!FR11+'[1]STA-2SG'!FR14</f>
        <v>6361.659228040715</v>
      </c>
      <c r="F10" s="96">
        <f>'[1]STA-2SG'!FS11+'[1]STA-2SG'!FS14</f>
        <v>8407.48164862431</v>
      </c>
      <c r="G10" s="96">
        <f>'[1]STA-2SG'!FT11+'[1]STA-2SG'!FT14</f>
        <v>8222.756232201993</v>
      </c>
      <c r="H10" s="96">
        <f>'[1]STA-2SG'!FU11+'[1]STA-2SG'!FU14</f>
        <v>6777.494201728802</v>
      </c>
      <c r="I10" s="96">
        <f>'[1]STA-2SG'!FV11+'[1]STA-2SG'!FV14</f>
        <v>6478.933819516009</v>
      </c>
      <c r="J10" s="96">
        <f>'[1]STA-2SG'!FW11+'[1]STA-2SG'!FW14</f>
        <v>6458.783634269509</v>
      </c>
      <c r="K10" s="96">
        <f>'[1]STA-2SG'!FX11+'[1]STA-2SG'!FX14</f>
        <v>4955.153936745933</v>
      </c>
      <c r="L10" s="96">
        <f>'[1]STA-2SG'!FY11+'[1]STA-2SG'!FY14</f>
        <v>5836.749923118279</v>
      </c>
      <c r="M10" s="96">
        <f>'[1]STA-2SG'!FZ11+'[1]STA-2SG'!FZ14</f>
        <v>6261.579144498377</v>
      </c>
      <c r="N10" s="96">
        <f>'[1]STA-2SG'!GA11+'[1]STA-2SG'!GA14</f>
        <v>4672.790244402634</v>
      </c>
    </row>
    <row r="11" spans="1:14" s="8" customFormat="1" ht="14.25">
      <c r="A11" s="17" t="s">
        <v>162</v>
      </c>
      <c r="B11" s="36" t="s">
        <v>43</v>
      </c>
      <c r="C11" s="38">
        <f>'[1]STA-2SG'!FP17</f>
        <v>2886.219325933623</v>
      </c>
      <c r="D11" s="96">
        <f>'[1]STA-2SG'!FQ17</f>
        <v>2935.598537147561</v>
      </c>
      <c r="E11" s="96">
        <f>'[1]STA-2SG'!FR17</f>
        <v>3104.0775287562947</v>
      </c>
      <c r="F11" s="96">
        <f>'[1]STA-2SG'!FS17</f>
        <v>3124.0798548469006</v>
      </c>
      <c r="G11" s="96">
        <f>'[1]STA-2SG'!FT17</f>
        <v>3059.1134169509696</v>
      </c>
      <c r="H11" s="96">
        <f>'[1]STA-2SG'!FU17</f>
        <v>3285.3114087612503</v>
      </c>
      <c r="I11" s="96">
        <f>'[1]STA-2SG'!FV17</f>
        <v>3281.5090152471184</v>
      </c>
      <c r="J11" s="96">
        <f>'[1]STA-2SG'!FW17</f>
        <v>3301.760552576245</v>
      </c>
      <c r="K11" s="96">
        <f>'[1]STA-2SG'!FX17</f>
        <v>3236.7337932587734</v>
      </c>
      <c r="L11" s="96">
        <f>'[1]STA-2SG'!FY17</f>
        <v>3242.863913509155</v>
      </c>
      <c r="M11" s="96">
        <f>'[1]STA-2SG'!FZ17</f>
        <v>3323.981708610704</v>
      </c>
      <c r="N11" s="96">
        <f>'[1]STA-2SG'!GA17</f>
        <v>3126.0592521711424</v>
      </c>
    </row>
    <row r="12" spans="1:14" s="8" customFormat="1" ht="14.25">
      <c r="A12" s="17" t="s">
        <v>163</v>
      </c>
      <c r="B12" s="36" t="s">
        <v>44</v>
      </c>
      <c r="C12" s="38">
        <f>'[1]STA-2SG'!FP23</f>
        <v>436.20339678</v>
      </c>
      <c r="D12" s="96">
        <f>'[1]STA-2SG'!FQ23</f>
        <v>446.26205947</v>
      </c>
      <c r="E12" s="96">
        <f>'[1]STA-2SG'!FR23</f>
        <v>462.47616616999994</v>
      </c>
      <c r="F12" s="96">
        <f>'[1]STA-2SG'!FS23</f>
        <v>463.66180801999633</v>
      </c>
      <c r="G12" s="96">
        <f>'[1]STA-2SG'!FT23</f>
        <v>700.2488898729241</v>
      </c>
      <c r="H12" s="96">
        <f>'[1]STA-2SG'!FU23</f>
        <v>641.83697679</v>
      </c>
      <c r="I12" s="96">
        <f>'[1]STA-2SG'!FV23</f>
        <v>659.5440321099975</v>
      </c>
      <c r="J12" s="96">
        <f>'[1]STA-2SG'!FW23</f>
        <v>742.0766303300001</v>
      </c>
      <c r="K12" s="96">
        <f>'[1]STA-2SG'!FX23</f>
        <v>585.20842376</v>
      </c>
      <c r="L12" s="96">
        <f>'[1]STA-2SG'!FY23</f>
        <v>586.21057936</v>
      </c>
      <c r="M12" s="96">
        <f>'[1]STA-2SG'!FZ23</f>
        <v>601.1538668200001</v>
      </c>
      <c r="N12" s="96">
        <f>'[1]STA-2SG'!GA23</f>
        <v>403.08168433000003</v>
      </c>
    </row>
    <row r="13" spans="1:14" s="8" customFormat="1" ht="14.25">
      <c r="A13" s="17" t="s">
        <v>164</v>
      </c>
      <c r="B13" s="36" t="s">
        <v>45</v>
      </c>
      <c r="C13" s="38">
        <f>'[1]STA-2SG'!FP32</f>
        <v>72.43877293999999</v>
      </c>
      <c r="D13" s="96">
        <f>'[1]STA-2SG'!FQ32</f>
        <v>59.18183311</v>
      </c>
      <c r="E13" s="96">
        <f>'[1]STA-2SG'!FR32</f>
        <v>35.86452877000001</v>
      </c>
      <c r="F13" s="96">
        <f>'[1]STA-2SG'!FS32</f>
        <v>35.521516330000004</v>
      </c>
      <c r="G13" s="96">
        <f>'[1]STA-2SG'!FT32</f>
        <v>82.84949539</v>
      </c>
      <c r="H13" s="96">
        <f>'[1]STA-2SG'!FU32</f>
        <v>38.54744932</v>
      </c>
      <c r="I13" s="96">
        <f>'[1]STA-2SG'!FV32</f>
        <v>37.98741769</v>
      </c>
      <c r="J13" s="96">
        <f>'[1]STA-2SG'!FW32</f>
        <v>97.47225089</v>
      </c>
      <c r="K13" s="96">
        <f>'[1]STA-2SG'!FX32</f>
        <v>73.56035833</v>
      </c>
      <c r="L13" s="96">
        <f>'[1]STA-2SG'!FY32</f>
        <v>81.29950699999999</v>
      </c>
      <c r="M13" s="96">
        <f>'[1]STA-2SG'!FZ32</f>
        <v>73.32640202</v>
      </c>
      <c r="N13" s="96">
        <f>'[1]STA-2SG'!GA32</f>
        <v>62.01387268</v>
      </c>
    </row>
    <row r="14" spans="1:14" s="8" customFormat="1" ht="14.25">
      <c r="A14" s="17" t="s">
        <v>165</v>
      </c>
      <c r="B14" s="36" t="s">
        <v>81</v>
      </c>
      <c r="C14" s="38">
        <f>'[1]STA-2SG'!FP26+'[1]STA-2SG'!FP29+'[1]STA-2SG'!FP35+'[1]STA-2SG'!FP38+'[1]STA-2SG'!FP20</f>
        <v>169.571244</v>
      </c>
      <c r="D14" s="96">
        <f>'[1]STA-2SG'!FQ26+'[1]STA-2SG'!FQ29+'[1]STA-2SG'!FQ35+'[1]STA-2SG'!FQ38+'[1]STA-2SG'!FQ20</f>
        <v>358.954153</v>
      </c>
      <c r="E14" s="96">
        <f>'[1]STA-2SG'!FR26+'[1]STA-2SG'!FR29+'[1]STA-2SG'!FR35+'[1]STA-2SG'!FR38+'[1]STA-2SG'!FR20</f>
        <v>566.2385840000001</v>
      </c>
      <c r="F14" s="96">
        <f>'[1]STA-2SG'!FS26+'[1]STA-2SG'!FS29+'[1]STA-2SG'!FS35+'[1]STA-2SG'!FS38+'[1]STA-2SG'!FS20</f>
        <v>189.46074</v>
      </c>
      <c r="G14" s="96">
        <f>'[1]STA-2SG'!FT26+'[1]STA-2SG'!FT29+'[1]STA-2SG'!FT35+'[1]STA-2SG'!FT38+'[1]STA-2SG'!FT20</f>
        <v>354.98484499999995</v>
      </c>
      <c r="H14" s="96">
        <f>'[1]STA-2SG'!FU26+'[1]STA-2SG'!FU29+'[1]STA-2SG'!FU35+'[1]STA-2SG'!FU38+'[1]STA-2SG'!FU20</f>
        <v>433.419513</v>
      </c>
      <c r="I14" s="96">
        <f>'[1]STA-2SG'!FV26+'[1]STA-2SG'!FV29+'[1]STA-2SG'!FV35+'[1]STA-2SG'!FV38+'[1]STA-2SG'!FV20</f>
        <v>173.867831</v>
      </c>
      <c r="J14" s="96">
        <f>'[1]STA-2SG'!FW26+'[1]STA-2SG'!FW29+'[1]STA-2SG'!FW35+'[1]STA-2SG'!FW38+'[1]STA-2SG'!FW20</f>
        <v>460.650324</v>
      </c>
      <c r="K14" s="96">
        <f>'[1]STA-2SG'!FX26+'[1]STA-2SG'!FX29+'[1]STA-2SG'!FX35+'[1]STA-2SG'!FX38+'[1]STA-2SG'!FX20</f>
        <v>466.708945</v>
      </c>
      <c r="L14" s="96">
        <f>'[1]STA-2SG'!FY26+'[1]STA-2SG'!FY29+'[1]STA-2SG'!FY35+'[1]STA-2SG'!FY38+'[1]STA-2SG'!FY20</f>
        <v>393.455104</v>
      </c>
      <c r="M14" s="96">
        <f>'[1]STA-2SG'!FZ26+'[1]STA-2SG'!FZ29+'[1]STA-2SG'!FZ35+'[1]STA-2SG'!FZ38+'[1]STA-2SG'!FZ20</f>
        <v>66.769157</v>
      </c>
      <c r="N14" s="96">
        <f>'[1]STA-2SG'!GA26+'[1]STA-2SG'!GA29+'[1]STA-2SG'!GA35+'[1]STA-2SG'!GA38+'[1]STA-2SG'!GA20</f>
        <v>64.56299700000001</v>
      </c>
    </row>
    <row r="15" spans="1:14" ht="15">
      <c r="A15" s="17" t="s">
        <v>144</v>
      </c>
      <c r="B15" s="45" t="s">
        <v>47</v>
      </c>
      <c r="C15" s="37">
        <f>SUM(C16:C20)</f>
        <v>5811.568645650001</v>
      </c>
      <c r="D15" s="95">
        <f>SUM(D16:D20)</f>
        <v>5405.6005693199995</v>
      </c>
      <c r="E15" s="95">
        <f>SUM(E16:E20)</f>
        <v>4996.398523700001</v>
      </c>
      <c r="F15" s="95">
        <f aca="true" t="shared" si="2" ref="F15:K15">SUM(F16:F20)</f>
        <v>4845.33465968</v>
      </c>
      <c r="G15" s="95">
        <f t="shared" si="2"/>
        <v>5438.49005543</v>
      </c>
      <c r="H15" s="95">
        <f t="shared" si="2"/>
        <v>5344.96782414</v>
      </c>
      <c r="I15" s="95">
        <f t="shared" si="2"/>
        <v>5675.76463616</v>
      </c>
      <c r="J15" s="95">
        <f t="shared" si="2"/>
        <v>5444.4886332999995</v>
      </c>
      <c r="K15" s="95">
        <f t="shared" si="2"/>
        <v>5527.79281769</v>
      </c>
      <c r="L15" s="95">
        <f>SUM(L16:L20)</f>
        <v>5073.96560844</v>
      </c>
      <c r="M15" s="95">
        <f>SUM(M16:M20)</f>
        <v>5845.817338649999</v>
      </c>
      <c r="N15" s="95">
        <f>SUM(N16:N20)</f>
        <v>6280.082885276103</v>
      </c>
    </row>
    <row r="16" spans="1:14" s="8" customFormat="1" ht="14.25">
      <c r="A16" s="17" t="s">
        <v>166</v>
      </c>
      <c r="B16" s="36" t="s">
        <v>42</v>
      </c>
      <c r="C16" s="38">
        <f>'[1]STA-2SG'!FP42+'[1]STA-2SG'!FP45</f>
        <v>3735.51720112</v>
      </c>
      <c r="D16" s="96">
        <f>'[1]STA-2SG'!FQ42+'[1]STA-2SG'!FQ45</f>
        <v>3643.1514183199997</v>
      </c>
      <c r="E16" s="96">
        <f>'[1]STA-2SG'!FR42+'[1]STA-2SG'!FR45</f>
        <v>3109.6876806300006</v>
      </c>
      <c r="F16" s="96">
        <f>'[1]STA-2SG'!FS42+'[1]STA-2SG'!FS45</f>
        <v>2997.57943369</v>
      </c>
      <c r="G16" s="96">
        <f>'[1]STA-2SG'!FT42+'[1]STA-2SG'!FT45</f>
        <v>2501.6395211199997</v>
      </c>
      <c r="H16" s="96">
        <f>'[1]STA-2SG'!FU42+'[1]STA-2SG'!FU45</f>
        <v>2410.96431834</v>
      </c>
      <c r="I16" s="96">
        <f>'[1]STA-2SG'!FV42+'[1]STA-2SG'!FV45</f>
        <v>2700.7866529899998</v>
      </c>
      <c r="J16" s="96">
        <f>'[1]STA-2SG'!FW42+'[1]STA-2SG'!FW45</f>
        <v>2213.2280714</v>
      </c>
      <c r="K16" s="96">
        <f>'[1]STA-2SG'!FX42+'[1]STA-2SG'!FX45</f>
        <v>2437.8315435100008</v>
      </c>
      <c r="L16" s="96">
        <f>'[1]STA-2SG'!FY42+'[1]STA-2SG'!FY45</f>
        <v>2247.4147093</v>
      </c>
      <c r="M16" s="96">
        <f>'[1]STA-2SG'!FZ42+'[1]STA-2SG'!FZ45</f>
        <v>3057.4741436499994</v>
      </c>
      <c r="N16" s="96">
        <f>'[1]STA-2SG'!GA42+'[1]STA-2SG'!GA45</f>
        <v>2905.5147823378848</v>
      </c>
    </row>
    <row r="17" spans="1:14" s="8" customFormat="1" ht="14.25">
      <c r="A17" s="17" t="s">
        <v>167</v>
      </c>
      <c r="B17" s="36" t="s">
        <v>43</v>
      </c>
      <c r="C17" s="38">
        <f>'[1]STA-2SG'!FP48</f>
        <v>102.474422</v>
      </c>
      <c r="D17" s="96">
        <f>'[1]STA-2SG'!FQ48</f>
        <v>100.83289599999999</v>
      </c>
      <c r="E17" s="96">
        <f>'[1]STA-2SG'!FR48</f>
        <v>101.723233</v>
      </c>
      <c r="F17" s="96">
        <f>'[1]STA-2SG'!FS48</f>
        <v>102.556129</v>
      </c>
      <c r="G17" s="96">
        <f>'[1]STA-2SG'!FT48</f>
        <v>100.858082</v>
      </c>
      <c r="H17" s="96">
        <f>'[1]STA-2SG'!FU48</f>
        <v>101.745753</v>
      </c>
      <c r="I17" s="96">
        <f>'[1]STA-2SG'!FV48</f>
        <v>102.66301399999999</v>
      </c>
      <c r="J17" s="96">
        <f>'[1]STA-2SG'!FW48</f>
        <v>100.92150699999999</v>
      </c>
      <c r="K17" s="96">
        <f>'[1]STA-2SG'!FX48</f>
        <v>101.813288</v>
      </c>
      <c r="L17" s="96">
        <f>'[1]STA-2SG'!FY48</f>
        <v>100.02974800000001</v>
      </c>
      <c r="M17" s="96">
        <f>'[1]STA-2SG'!FZ48</f>
        <v>201.88383</v>
      </c>
      <c r="N17" s="96">
        <f>'[1]STA-2SG'!GA48</f>
        <v>1057.359917808219</v>
      </c>
    </row>
    <row r="18" spans="1:14" s="8" customFormat="1" ht="14.25">
      <c r="A18" s="17" t="s">
        <v>168</v>
      </c>
      <c r="B18" s="36" t="s">
        <v>44</v>
      </c>
      <c r="C18" s="38">
        <f>'[1]STA-2SG'!FP54</f>
        <v>9.595</v>
      </c>
      <c r="D18" s="96">
        <f>'[1]STA-2SG'!FQ54</f>
        <v>9.631</v>
      </c>
      <c r="E18" s="96">
        <f>'[1]STA-2SG'!FR54</f>
        <v>9.674</v>
      </c>
      <c r="F18" s="96">
        <f>'[1]STA-2SG'!FS54</f>
        <v>9.708</v>
      </c>
      <c r="G18" s="96">
        <f>'[1]STA-2SG'!FT54</f>
        <v>850.489</v>
      </c>
      <c r="H18" s="96">
        <f>'[1]STA-2SG'!FU54</f>
        <v>766.81843403</v>
      </c>
      <c r="I18" s="96">
        <f>'[1]STA-2SG'!FV54</f>
        <v>723.8904544799999</v>
      </c>
      <c r="J18" s="96">
        <f>'[1]STA-2SG'!FW54</f>
        <v>758.16697534</v>
      </c>
      <c r="K18" s="96">
        <f>'[1]STA-2SG'!FX54</f>
        <v>687.9309253199999</v>
      </c>
      <c r="L18" s="96">
        <f>'[1]STA-2SG'!FY54</f>
        <v>1050.99711397</v>
      </c>
      <c r="M18" s="96">
        <f>'[1]STA-2SG'!FZ54</f>
        <v>945.04332086</v>
      </c>
      <c r="N18" s="96">
        <f>'[1]STA-2SG'!GA54</f>
        <v>695.31533857</v>
      </c>
    </row>
    <row r="19" spans="1:14" s="8" customFormat="1" ht="14.25">
      <c r="A19" s="17" t="s">
        <v>169</v>
      </c>
      <c r="B19" s="36" t="s">
        <v>45</v>
      </c>
      <c r="C19" s="38">
        <f>'[1]STA-2SG'!FP57</f>
        <v>455.15506767</v>
      </c>
      <c r="D19" s="96">
        <f>'[1]STA-2SG'!FQ57</f>
        <v>358.81170091</v>
      </c>
      <c r="E19" s="96">
        <f>'[1]STA-2SG'!FR57</f>
        <v>292.10557510999996</v>
      </c>
      <c r="F19" s="96">
        <f>'[1]STA-2SG'!FS57</f>
        <v>245.00685338999997</v>
      </c>
      <c r="G19" s="96">
        <f>'[1]STA-2SG'!FT57</f>
        <v>222.65636627000004</v>
      </c>
      <c r="H19" s="96">
        <f>'[1]STA-2SG'!FU57</f>
        <v>246.54236600000002</v>
      </c>
      <c r="I19" s="96">
        <f>'[1]STA-2SG'!FV57</f>
        <v>176.94932468999997</v>
      </c>
      <c r="J19" s="96">
        <f>'[1]STA-2SG'!FW57</f>
        <v>167.32220409</v>
      </c>
      <c r="K19" s="96">
        <f>'[1]STA-2SG'!FX57</f>
        <v>158.14856880000002</v>
      </c>
      <c r="L19" s="96">
        <f>'[1]STA-2SG'!FY57</f>
        <v>162.659589</v>
      </c>
      <c r="M19" s="96">
        <f>'[1]STA-2SG'!FZ57</f>
        <v>132.67600975</v>
      </c>
      <c r="N19" s="96">
        <f>'[1]STA-2SG'!GA57</f>
        <v>135.00538394999998</v>
      </c>
    </row>
    <row r="20" spans="1:14" s="8" customFormat="1" ht="14.25">
      <c r="A20" s="17" t="s">
        <v>170</v>
      </c>
      <c r="B20" s="36" t="s">
        <v>81</v>
      </c>
      <c r="C20" s="38">
        <f>'[1]STA-2SG'!FP51+'[1]STA-2SG'!FP60+'[1]STA-2SG'!FP63+'[1]STA-2SG'!FP69+'[1]STA-2SG'!FP72</f>
        <v>1508.82695486</v>
      </c>
      <c r="D20" s="96">
        <f>'[1]STA-2SG'!FQ51+'[1]STA-2SG'!FQ60+'[1]STA-2SG'!FQ63+'[1]STA-2SG'!FQ69+'[1]STA-2SG'!FQ72</f>
        <v>1293.1735540900002</v>
      </c>
      <c r="E20" s="96">
        <f>'[1]STA-2SG'!FR51+'[1]STA-2SG'!FR60+'[1]STA-2SG'!FR63+'[1]STA-2SG'!FR69+'[1]STA-2SG'!FR72</f>
        <v>1483.20803496</v>
      </c>
      <c r="F20" s="96">
        <f>'[1]STA-2SG'!FS51+'[1]STA-2SG'!FS60+'[1]STA-2SG'!FS63+'[1]STA-2SG'!FS69+'[1]STA-2SG'!FS72</f>
        <v>1490.4842436000001</v>
      </c>
      <c r="G20" s="96">
        <f>'[1]STA-2SG'!FT51+'[1]STA-2SG'!FT60+'[1]STA-2SG'!FT63+'[1]STA-2SG'!FT69+'[1]STA-2SG'!FT72</f>
        <v>1762.84708604</v>
      </c>
      <c r="H20" s="96">
        <f>'[1]STA-2SG'!FU51+'[1]STA-2SG'!FU60+'[1]STA-2SG'!FU63+'[1]STA-2SG'!FU69+'[1]STA-2SG'!FU72</f>
        <v>1818.89695277</v>
      </c>
      <c r="I20" s="96">
        <f>'[1]STA-2SG'!FV51+'[1]STA-2SG'!FV60+'[1]STA-2SG'!FV63+'[1]STA-2SG'!FV69+'[1]STA-2SG'!FV72</f>
        <v>1971.4751899999999</v>
      </c>
      <c r="J20" s="96">
        <f>'[1]STA-2SG'!FW51+'[1]STA-2SG'!FW60+'[1]STA-2SG'!FW63+'[1]STA-2SG'!FW69+'[1]STA-2SG'!FW72</f>
        <v>2204.84987547</v>
      </c>
      <c r="K20" s="96">
        <f>'[1]STA-2SG'!FX51+'[1]STA-2SG'!FX60+'[1]STA-2SG'!FX63+'[1]STA-2SG'!FX69+'[1]STA-2SG'!FX72</f>
        <v>2142.06849206</v>
      </c>
      <c r="L20" s="96">
        <f>'[1]STA-2SG'!FY51+'[1]STA-2SG'!FY60+'[1]STA-2SG'!FY63+'[1]STA-2SG'!FY69+'[1]STA-2SG'!FY72</f>
        <v>1512.86444817</v>
      </c>
      <c r="M20" s="96">
        <f>'[1]STA-2SG'!FZ51+'[1]STA-2SG'!FZ60+'[1]STA-2SG'!FZ63+'[1]STA-2SG'!FZ69+'[1]STA-2SG'!FZ72</f>
        <v>1508.7400343900001</v>
      </c>
      <c r="N20" s="96">
        <f>'[1]STA-2SG'!GA51+'[1]STA-2SG'!GA60+'[1]STA-2SG'!GA63+'[1]STA-2SG'!GA69+'[1]STA-2SG'!GA72</f>
        <v>1486.8874626099998</v>
      </c>
    </row>
    <row r="21" spans="1:14" s="2" customFormat="1" ht="15">
      <c r="A21" s="17" t="s">
        <v>171</v>
      </c>
      <c r="B21" s="35" t="s">
        <v>82</v>
      </c>
      <c r="C21" s="37">
        <f>SUM(C22:C24)</f>
        <v>4648.6555749</v>
      </c>
      <c r="D21" s="95">
        <f>SUM(D22:D24)</f>
        <v>4745.37857782</v>
      </c>
      <c r="E21" s="95">
        <f>SUM(E22:E24)</f>
        <v>8550.74409805</v>
      </c>
      <c r="F21" s="95">
        <f aca="true" t="shared" si="3" ref="F21:K21">SUM(F22:F24)</f>
        <v>5725.746307434101</v>
      </c>
      <c r="G21" s="95">
        <f t="shared" si="3"/>
        <v>6727.285346203897</v>
      </c>
      <c r="H21" s="95">
        <f t="shared" si="3"/>
        <v>6107.824253736001</v>
      </c>
      <c r="I21" s="95">
        <f t="shared" si="3"/>
        <v>6133.416655788845</v>
      </c>
      <c r="J21" s="95">
        <f t="shared" si="3"/>
        <v>4996.604304588078</v>
      </c>
      <c r="K21" s="95">
        <f t="shared" si="3"/>
        <v>5943.62265742</v>
      </c>
      <c r="L21" s="95">
        <f>SUM(L22:L24)</f>
        <v>5038.277682645245</v>
      </c>
      <c r="M21" s="95">
        <f>SUM(M22:M24)</f>
        <v>7126.436389768584</v>
      </c>
      <c r="N21" s="95">
        <f>SUM(N22:N24)</f>
        <v>6905.1097848909585</v>
      </c>
    </row>
    <row r="22" spans="1:14" s="8" customFormat="1" ht="14.25">
      <c r="A22" s="17" t="s">
        <v>172</v>
      </c>
      <c r="B22" s="36" t="s">
        <v>83</v>
      </c>
      <c r="C22" s="38">
        <f>'[1]STA-2SG'!FP78</f>
        <v>1023.6817465</v>
      </c>
      <c r="D22" s="96">
        <f>'[1]STA-2SG'!FQ78</f>
        <v>907.2862286600001</v>
      </c>
      <c r="E22" s="96">
        <f>'[1]STA-2SG'!FR78</f>
        <v>1251.2906408</v>
      </c>
      <c r="F22" s="96">
        <f>'[1]STA-2SG'!FS78</f>
        <v>1053.945601474101</v>
      </c>
      <c r="G22" s="96">
        <f>'[1]STA-2SG'!FT78</f>
        <v>1160.9977717538961</v>
      </c>
      <c r="H22" s="96">
        <f>'[1]STA-2SG'!FU78</f>
        <v>1081.5126389660008</v>
      </c>
      <c r="I22" s="96">
        <f>'[1]STA-2SG'!FV78</f>
        <v>1021.5144063788445</v>
      </c>
      <c r="J22" s="96">
        <f>'[1]STA-2SG'!FW78</f>
        <v>1244.386892758078</v>
      </c>
      <c r="K22" s="96">
        <f>'[1]STA-2SG'!FX78</f>
        <v>1055.30542762</v>
      </c>
      <c r="L22" s="96">
        <f>'[1]STA-2SG'!FY78</f>
        <v>1038.8571337452438</v>
      </c>
      <c r="M22" s="96">
        <f>'[1]STA-2SG'!FZ78</f>
        <v>1309.1170038385844</v>
      </c>
      <c r="N22" s="96">
        <f>'[1]STA-2SG'!GA78</f>
        <v>1509.7842329009584</v>
      </c>
    </row>
    <row r="23" spans="1:14" s="8" customFormat="1" ht="14.25">
      <c r="A23" s="17" t="s">
        <v>173</v>
      </c>
      <c r="B23" s="36" t="s">
        <v>65</v>
      </c>
      <c r="C23" s="38">
        <f>'[1]STA-2SG'!FP79</f>
        <v>2153.2154399799997</v>
      </c>
      <c r="D23" s="96">
        <f>'[1]STA-2SG'!FQ79</f>
        <v>2334.9629330499997</v>
      </c>
      <c r="E23" s="96">
        <f>'[1]STA-2SG'!FR79</f>
        <v>5781.76127113</v>
      </c>
      <c r="F23" s="96">
        <f>'[1]STA-2SG'!FS79</f>
        <v>2956.23272719</v>
      </c>
      <c r="G23" s="96">
        <f>'[1]STA-2SG'!FT79</f>
        <v>3058.59560929</v>
      </c>
      <c r="H23" s="96">
        <f>'[1]STA-2SG'!FU79</f>
        <v>3507.36992844</v>
      </c>
      <c r="I23" s="96">
        <f>'[1]STA-2SG'!FV79</f>
        <v>3577.1897535900002</v>
      </c>
      <c r="J23" s="96">
        <f>'[1]STA-2SG'!FW79</f>
        <v>2450.14123725</v>
      </c>
      <c r="K23" s="96">
        <f>'[1]STA-2SG'!FX79</f>
        <v>3523.8105254200004</v>
      </c>
      <c r="L23" s="96">
        <f>'[1]STA-2SG'!FY79</f>
        <v>2636.7035799200003</v>
      </c>
      <c r="M23" s="96">
        <f>'[1]STA-2SG'!FZ79</f>
        <v>4545.8771968</v>
      </c>
      <c r="N23" s="96">
        <f>'[1]STA-2SG'!GA79</f>
        <v>4080.8207455600004</v>
      </c>
    </row>
    <row r="24" spans="1:14" s="8" customFormat="1" ht="14.25">
      <c r="A24" s="17" t="s">
        <v>174</v>
      </c>
      <c r="B24" s="36" t="s">
        <v>84</v>
      </c>
      <c r="C24" s="38">
        <f>'[1]STA-2SG'!FP97</f>
        <v>1471.7583884200003</v>
      </c>
      <c r="D24" s="96">
        <f>'[1]STA-2SG'!FQ97</f>
        <v>1503.1294161100002</v>
      </c>
      <c r="E24" s="96">
        <f>'[1]STA-2SG'!FR97</f>
        <v>1517.6921861199999</v>
      </c>
      <c r="F24" s="96">
        <f>'[1]STA-2SG'!FS97</f>
        <v>1715.5679787700003</v>
      </c>
      <c r="G24" s="96">
        <f>'[1]STA-2SG'!FT97</f>
        <v>2507.6919651599997</v>
      </c>
      <c r="H24" s="96">
        <f>'[1]STA-2SG'!FU97</f>
        <v>1518.94168633</v>
      </c>
      <c r="I24" s="96">
        <f>'[1]STA-2SG'!FV97</f>
        <v>1534.71249582</v>
      </c>
      <c r="J24" s="96">
        <f>'[1]STA-2SG'!FW97</f>
        <v>1302.0761745799998</v>
      </c>
      <c r="K24" s="96">
        <f>'[1]STA-2SG'!FX97</f>
        <v>1364.50670438</v>
      </c>
      <c r="L24" s="96">
        <f>'[1]STA-2SG'!FY97</f>
        <v>1362.7169689799998</v>
      </c>
      <c r="M24" s="96">
        <f>'[1]STA-2SG'!FZ97</f>
        <v>1271.4421891299999</v>
      </c>
      <c r="N24" s="96">
        <f>'[1]STA-2SG'!GA97</f>
        <v>1314.50480643</v>
      </c>
    </row>
    <row r="25" spans="1:14" s="2" customFormat="1" ht="15">
      <c r="A25" s="17" t="s">
        <v>177</v>
      </c>
      <c r="B25" s="35" t="s">
        <v>49</v>
      </c>
      <c r="C25" s="37">
        <f>C26-C28</f>
        <v>8168.7847222186865</v>
      </c>
      <c r="D25" s="95">
        <f>D26-D28</f>
        <v>8251.6064964332</v>
      </c>
      <c r="E25" s="95">
        <f>E26-E28</f>
        <v>8296.235169251377</v>
      </c>
      <c r="F25" s="95">
        <f aca="true" t="shared" si="4" ref="F25:K25">F26-F28</f>
        <v>8795.119978970986</v>
      </c>
      <c r="G25" s="95">
        <f t="shared" si="4"/>
        <v>8991.649539795626</v>
      </c>
      <c r="H25" s="95">
        <f t="shared" si="4"/>
        <v>9444.791040182456</v>
      </c>
      <c r="I25" s="95">
        <f t="shared" si="4"/>
        <v>9550.548529025149</v>
      </c>
      <c r="J25" s="95">
        <f t="shared" si="4"/>
        <v>9731.906795488903</v>
      </c>
      <c r="K25" s="95">
        <f t="shared" si="4"/>
        <v>10099.451258352452</v>
      </c>
      <c r="L25" s="95">
        <f>L26-L28</f>
        <v>9673.985648302125</v>
      </c>
      <c r="M25" s="95">
        <f>M26-M28</f>
        <v>8280.078113926782</v>
      </c>
      <c r="N25" s="95">
        <f>N26-N28</f>
        <v>8461.327192341765</v>
      </c>
    </row>
    <row r="26" spans="1:14" s="2" customFormat="1" ht="15">
      <c r="A26" s="17" t="s">
        <v>178</v>
      </c>
      <c r="B26" s="35" t="s">
        <v>50</v>
      </c>
      <c r="C26" s="37">
        <f aca="true" t="shared" si="5" ref="C26:N26">C27</f>
        <v>9965.196709138687</v>
      </c>
      <c r="D26" s="95">
        <f t="shared" si="5"/>
        <v>10101.6799922732</v>
      </c>
      <c r="E26" s="95">
        <f t="shared" si="5"/>
        <v>10191.892315761377</v>
      </c>
      <c r="F26" s="95">
        <f t="shared" si="5"/>
        <v>10895.197808260988</v>
      </c>
      <c r="G26" s="95">
        <f t="shared" si="5"/>
        <v>10768.237874495626</v>
      </c>
      <c r="H26" s="95">
        <f t="shared" si="5"/>
        <v>11041.625894282455</v>
      </c>
      <c r="I26" s="95">
        <f t="shared" si="5"/>
        <v>11067.95254570515</v>
      </c>
      <c r="J26" s="95">
        <f t="shared" si="5"/>
        <v>11362.149983418904</v>
      </c>
      <c r="K26" s="95">
        <f t="shared" si="5"/>
        <v>11785.755689912452</v>
      </c>
      <c r="L26" s="95">
        <f t="shared" si="5"/>
        <v>11364.540671142126</v>
      </c>
      <c r="M26" s="95">
        <f t="shared" si="5"/>
        <v>11548.992311896782</v>
      </c>
      <c r="N26" s="95">
        <f t="shared" si="5"/>
        <v>11644.521027011764</v>
      </c>
    </row>
    <row r="27" spans="1:14" s="8" customFormat="1" ht="14.25">
      <c r="A27" s="17" t="s">
        <v>179</v>
      </c>
      <c r="B27" s="36" t="s">
        <v>85</v>
      </c>
      <c r="C27" s="38">
        <f>'[1]STA-2SG'!FP118</f>
        <v>9965.196709138687</v>
      </c>
      <c r="D27" s="96">
        <f>'[1]STA-2SG'!FQ118</f>
        <v>10101.6799922732</v>
      </c>
      <c r="E27" s="96">
        <f>'[1]STA-2SG'!FR118</f>
        <v>10191.892315761377</v>
      </c>
      <c r="F27" s="96">
        <f>'[1]STA-2SG'!FS118</f>
        <v>10895.197808260988</v>
      </c>
      <c r="G27" s="96">
        <f>'[1]STA-2SG'!FT118</f>
        <v>10768.237874495626</v>
      </c>
      <c r="H27" s="96">
        <f>'[1]STA-2SG'!FU118</f>
        <v>11041.625894282455</v>
      </c>
      <c r="I27" s="96">
        <f>'[1]STA-2SG'!FV118</f>
        <v>11067.95254570515</v>
      </c>
      <c r="J27" s="96">
        <f>'[1]STA-2SG'!FW118</f>
        <v>11362.149983418904</v>
      </c>
      <c r="K27" s="96">
        <f>'[1]STA-2SG'!FX118</f>
        <v>11785.755689912452</v>
      </c>
      <c r="L27" s="96">
        <f>'[1]STA-2SG'!FY118</f>
        <v>11364.540671142126</v>
      </c>
      <c r="M27" s="96">
        <f>'[1]STA-2SG'!FZ118</f>
        <v>11548.992311896782</v>
      </c>
      <c r="N27" s="96">
        <f>'[1]STA-2SG'!GA118</f>
        <v>11644.521027011764</v>
      </c>
    </row>
    <row r="28" spans="1:14" ht="15">
      <c r="A28" s="17" t="s">
        <v>175</v>
      </c>
      <c r="B28" s="45" t="s">
        <v>61</v>
      </c>
      <c r="C28" s="37">
        <f aca="true" t="shared" si="6" ref="C28:N28">SUM(C29:C29)</f>
        <v>1796.4119869200001</v>
      </c>
      <c r="D28" s="95">
        <f t="shared" si="6"/>
        <v>1850.0734958400003</v>
      </c>
      <c r="E28" s="95">
        <f t="shared" si="6"/>
        <v>1895.6571465099998</v>
      </c>
      <c r="F28" s="95">
        <f t="shared" si="6"/>
        <v>2100.0778292900004</v>
      </c>
      <c r="G28" s="95">
        <f t="shared" si="6"/>
        <v>1776.5883347000001</v>
      </c>
      <c r="H28" s="95">
        <f t="shared" si="6"/>
        <v>1596.8348540999998</v>
      </c>
      <c r="I28" s="95">
        <f t="shared" si="6"/>
        <v>1517.40401668</v>
      </c>
      <c r="J28" s="95">
        <f t="shared" si="6"/>
        <v>1630.24318793</v>
      </c>
      <c r="K28" s="95">
        <f t="shared" si="6"/>
        <v>1686.3044315600002</v>
      </c>
      <c r="L28" s="95">
        <f t="shared" si="6"/>
        <v>1690.55502284</v>
      </c>
      <c r="M28" s="95">
        <f t="shared" si="6"/>
        <v>3268.9141979699993</v>
      </c>
      <c r="N28" s="95">
        <f t="shared" si="6"/>
        <v>3183.1938346699994</v>
      </c>
    </row>
    <row r="29" spans="1:14" s="8" customFormat="1" ht="14.25">
      <c r="A29" s="17" t="s">
        <v>176</v>
      </c>
      <c r="B29" s="36" t="s">
        <v>53</v>
      </c>
      <c r="C29" s="38">
        <f>'[1]STA-2SG'!FP137</f>
        <v>1796.4119869200001</v>
      </c>
      <c r="D29" s="96">
        <f>'[1]STA-2SG'!FQ137</f>
        <v>1850.0734958400003</v>
      </c>
      <c r="E29" s="96">
        <f>'[1]STA-2SG'!FR137</f>
        <v>1895.6571465099998</v>
      </c>
      <c r="F29" s="96">
        <f>'[1]STA-2SG'!FS137</f>
        <v>2100.0778292900004</v>
      </c>
      <c r="G29" s="96">
        <f>'[1]STA-2SG'!FT137</f>
        <v>1776.5883347000001</v>
      </c>
      <c r="H29" s="96">
        <f>'[1]STA-2SG'!FU137</f>
        <v>1596.8348540999998</v>
      </c>
      <c r="I29" s="96">
        <f>'[1]STA-2SG'!FV137</f>
        <v>1517.40401668</v>
      </c>
      <c r="J29" s="96">
        <f>'[1]STA-2SG'!FW137</f>
        <v>1630.24318793</v>
      </c>
      <c r="K29" s="96">
        <f>'[1]STA-2SG'!FX137</f>
        <v>1686.3044315600002</v>
      </c>
      <c r="L29" s="96">
        <f>'[1]STA-2SG'!FY137</f>
        <v>1690.55502284</v>
      </c>
      <c r="M29" s="96">
        <f>'[1]STA-2SG'!FZ137</f>
        <v>3268.9141979699993</v>
      </c>
      <c r="N29" s="96">
        <f>'[1]STA-2SG'!GA137</f>
        <v>3183.1938346699994</v>
      </c>
    </row>
    <row r="30" spans="1:14" s="2" customFormat="1" ht="15">
      <c r="A30" s="17" t="s">
        <v>180</v>
      </c>
      <c r="B30" s="35" t="s">
        <v>55</v>
      </c>
      <c r="C30" s="37">
        <f>SUM(C31:C35)</f>
        <v>85389.63968637539</v>
      </c>
      <c r="D30" s="95">
        <f>SUM(D31:D35)</f>
        <v>85815.51235092932</v>
      </c>
      <c r="E30" s="95">
        <f>SUM(E31:E35)</f>
        <v>85862.77156316326</v>
      </c>
      <c r="F30" s="95">
        <f aca="true" t="shared" si="7" ref="F30:K30">SUM(F31:F35)</f>
        <v>86307.8221034125</v>
      </c>
      <c r="G30" s="95">
        <f t="shared" si="7"/>
        <v>86417.08631445916</v>
      </c>
      <c r="H30" s="95">
        <f t="shared" si="7"/>
        <v>86886.81300197664</v>
      </c>
      <c r="I30" s="95">
        <f t="shared" si="7"/>
        <v>87493.02944746494</v>
      </c>
      <c r="J30" s="95">
        <f t="shared" si="7"/>
        <v>88505.41700646054</v>
      </c>
      <c r="K30" s="95">
        <f t="shared" si="7"/>
        <v>89629.93383202513</v>
      </c>
      <c r="L30" s="95">
        <f>SUM(L31:L35)</f>
        <v>89784.00808222966</v>
      </c>
      <c r="M30" s="95">
        <f>SUM(M31:M35)</f>
        <v>91005.94850116139</v>
      </c>
      <c r="N30" s="95">
        <f>SUM(N31:N35)</f>
        <v>91930.79812844479</v>
      </c>
    </row>
    <row r="31" spans="1:14" s="8" customFormat="1" ht="14.25">
      <c r="A31" s="17" t="s">
        <v>181</v>
      </c>
      <c r="B31" s="36" t="s">
        <v>56</v>
      </c>
      <c r="C31" s="38">
        <f>'[1]STA-2SG'!FP177</f>
        <v>3377.07556858</v>
      </c>
      <c r="D31" s="96">
        <f>'[1]STA-2SG'!FQ177</f>
        <v>3331.74326793</v>
      </c>
      <c r="E31" s="96">
        <f>'[1]STA-2SG'!FR177</f>
        <v>3279.0260329400003</v>
      </c>
      <c r="F31" s="96">
        <f>'[1]STA-2SG'!FS177</f>
        <v>3305.54728712</v>
      </c>
      <c r="G31" s="96">
        <f>'[1]STA-2SG'!FT177</f>
        <v>3225.0391401199995</v>
      </c>
      <c r="H31" s="96">
        <f>'[1]STA-2SG'!FU177</f>
        <v>3220.24670091</v>
      </c>
      <c r="I31" s="96">
        <f>'[1]STA-2SG'!FV177</f>
        <v>3296.4885275799998</v>
      </c>
      <c r="J31" s="96">
        <f>'[1]STA-2SG'!FW177</f>
        <v>3301.88957767</v>
      </c>
      <c r="K31" s="96">
        <f>'[1]STA-2SG'!FX177</f>
        <v>3325.1155336399997</v>
      </c>
      <c r="L31" s="96">
        <f>'[1]STA-2SG'!FY177</f>
        <v>3341.85952553</v>
      </c>
      <c r="M31" s="96">
        <f>'[1]STA-2SG'!FZ177</f>
        <v>3521.0466713</v>
      </c>
      <c r="N31" s="96">
        <f>'[1]STA-2SG'!GA177</f>
        <v>3578.9668992999996</v>
      </c>
    </row>
    <row r="32" spans="1:14" s="8" customFormat="1" ht="14.25">
      <c r="A32" s="17" t="s">
        <v>182</v>
      </c>
      <c r="B32" s="36" t="s">
        <v>57</v>
      </c>
      <c r="C32" s="38">
        <f>'[1]STA-2SG'!FP205</f>
        <v>258.56202047000005</v>
      </c>
      <c r="D32" s="96">
        <f>'[1]STA-2SG'!FQ205</f>
        <v>220.76323523</v>
      </c>
      <c r="E32" s="96">
        <f>'[1]STA-2SG'!FR205</f>
        <v>240.81772468</v>
      </c>
      <c r="F32" s="96">
        <f>'[1]STA-2SG'!FS205</f>
        <v>238.80893814</v>
      </c>
      <c r="G32" s="96">
        <f>'[1]STA-2SG'!FT205</f>
        <v>266.75587902</v>
      </c>
      <c r="H32" s="96">
        <f>'[1]STA-2SG'!FU205</f>
        <v>266.33593524</v>
      </c>
      <c r="I32" s="96">
        <f>'[1]STA-2SG'!FV205</f>
        <v>268.36920304</v>
      </c>
      <c r="J32" s="96">
        <f>'[1]STA-2SG'!FW205</f>
        <v>270.61610906</v>
      </c>
      <c r="K32" s="96">
        <f>'[1]STA-2SG'!FX205</f>
        <v>244.18191631</v>
      </c>
      <c r="L32" s="96">
        <f>'[1]STA-2SG'!FY205</f>
        <v>240.07499717</v>
      </c>
      <c r="M32" s="96">
        <f>'[1]STA-2SG'!FZ205</f>
        <v>248.66970557</v>
      </c>
      <c r="N32" s="96">
        <f>'[1]STA-2SG'!GA205</f>
        <v>494.9067870099999</v>
      </c>
    </row>
    <row r="33" spans="1:14" s="8" customFormat="1" ht="14.25">
      <c r="A33" s="17" t="s">
        <v>183</v>
      </c>
      <c r="B33" s="36" t="s">
        <v>58</v>
      </c>
      <c r="C33" s="38">
        <f>'[1]STA-2SG'!FP224</f>
        <v>2214.61298264</v>
      </c>
      <c r="D33" s="96">
        <f>'[1]STA-2SG'!FQ224</f>
        <v>2307.87978558</v>
      </c>
      <c r="E33" s="96">
        <f>'[1]STA-2SG'!FR224</f>
        <v>2080.49542585</v>
      </c>
      <c r="F33" s="96">
        <f>'[1]STA-2SG'!FS224</f>
        <v>2054.4122707899996</v>
      </c>
      <c r="G33" s="96">
        <f>'[1]STA-2SG'!FT224</f>
        <v>2122.21069308</v>
      </c>
      <c r="H33" s="96">
        <f>'[1]STA-2SG'!FU224</f>
        <v>1973.52732619</v>
      </c>
      <c r="I33" s="96">
        <f>'[1]STA-2SG'!FV224</f>
        <v>1911.49469762</v>
      </c>
      <c r="J33" s="96">
        <f>'[1]STA-2SG'!FW224</f>
        <v>1895.25999819</v>
      </c>
      <c r="K33" s="96">
        <f>'[1]STA-2SG'!FX224</f>
        <v>2090.01917138</v>
      </c>
      <c r="L33" s="96">
        <f>'[1]STA-2SG'!FY224</f>
        <v>1933.96821909</v>
      </c>
      <c r="M33" s="96">
        <f>'[1]STA-2SG'!FZ224</f>
        <v>2080.53677057</v>
      </c>
      <c r="N33" s="96">
        <f>'[1]STA-2SG'!GA224</f>
        <v>2294.1284625800004</v>
      </c>
    </row>
    <row r="34" spans="1:14" s="8" customFormat="1" ht="14.25">
      <c r="A34" s="17" t="s">
        <v>184</v>
      </c>
      <c r="B34" s="36" t="s">
        <v>59</v>
      </c>
      <c r="C34" s="38">
        <f>'[1]STA-2SG'!FP244</f>
        <v>33391.242052604495</v>
      </c>
      <c r="D34" s="96">
        <f>'[1]STA-2SG'!FQ244</f>
        <v>33614.68747196849</v>
      </c>
      <c r="E34" s="96">
        <f>'[1]STA-2SG'!FR244</f>
        <v>33631.422941776174</v>
      </c>
      <c r="F34" s="96">
        <f>'[1]STA-2SG'!FS244</f>
        <v>33808.396903673805</v>
      </c>
      <c r="G34" s="96">
        <f>'[1]STA-2SG'!FT244</f>
        <v>33713.34393601446</v>
      </c>
      <c r="H34" s="96">
        <f>'[1]STA-2SG'!FU244</f>
        <v>33939.78805733034</v>
      </c>
      <c r="I34" s="96">
        <f>'[1]STA-2SG'!FV244</f>
        <v>34323.33550492095</v>
      </c>
      <c r="J34" s="96">
        <f>'[1]STA-2SG'!FW244</f>
        <v>34715.92613775805</v>
      </c>
      <c r="K34" s="96">
        <f>'[1]STA-2SG'!FX244</f>
        <v>35402.93757339996</v>
      </c>
      <c r="L34" s="96">
        <f>'[1]STA-2SG'!FY244</f>
        <v>35317.53074447005</v>
      </c>
      <c r="M34" s="96">
        <f>'[1]STA-2SG'!FZ244</f>
        <v>35676.40449125004</v>
      </c>
      <c r="N34" s="96">
        <f>'[1]STA-2SG'!GA244</f>
        <v>35489.93801905767</v>
      </c>
    </row>
    <row r="35" spans="1:14" s="8" customFormat="1" ht="14.25">
      <c r="A35" s="18" t="s">
        <v>185</v>
      </c>
      <c r="B35" s="32" t="s">
        <v>60</v>
      </c>
      <c r="C35" s="79">
        <f>'[1]STA-2SG'!FP263</f>
        <v>46148.147062080905</v>
      </c>
      <c r="D35" s="97">
        <f>'[1]STA-2SG'!FQ263</f>
        <v>46340.43859022082</v>
      </c>
      <c r="E35" s="97">
        <f>'[1]STA-2SG'!FR263</f>
        <v>46631.00943791708</v>
      </c>
      <c r="F35" s="97">
        <f>'[1]STA-2SG'!FS263</f>
        <v>46900.65670368869</v>
      </c>
      <c r="G35" s="97">
        <f>'[1]STA-2SG'!FT263</f>
        <v>47089.73666622469</v>
      </c>
      <c r="H35" s="97">
        <f>'[1]STA-2SG'!FU263</f>
        <v>47486.91498230629</v>
      </c>
      <c r="I35" s="97">
        <f>'[1]STA-2SG'!FV263</f>
        <v>47693.34151430399</v>
      </c>
      <c r="J35" s="97">
        <f>'[1]STA-2SG'!FW263</f>
        <v>48321.7251837825</v>
      </c>
      <c r="K35" s="97">
        <f>'[1]STA-2SG'!FX263</f>
        <v>48567.679637295165</v>
      </c>
      <c r="L35" s="97">
        <f>'[1]STA-2SG'!FY263</f>
        <v>48950.57459596961</v>
      </c>
      <c r="M35" s="97">
        <f>'[1]STA-2SG'!FZ263</f>
        <v>49479.290862471345</v>
      </c>
      <c r="N35" s="97">
        <f>'[1]STA-2SG'!GA263</f>
        <v>50072.85796049711</v>
      </c>
    </row>
    <row r="36" ht="15">
      <c r="B36" s="41"/>
    </row>
    <row r="37" ht="15">
      <c r="B37" s="41"/>
    </row>
    <row r="38" ht="15">
      <c r="B38" s="41"/>
    </row>
    <row r="39" ht="15">
      <c r="B39" s="41"/>
    </row>
    <row r="40" ht="15">
      <c r="B40" s="41"/>
    </row>
    <row r="41" ht="15">
      <c r="B41" s="41"/>
    </row>
    <row r="42" ht="15">
      <c r="B42" s="41"/>
    </row>
    <row r="43" ht="15">
      <c r="B43" s="41"/>
    </row>
    <row r="44" ht="15">
      <c r="B44" s="41"/>
    </row>
    <row r="45" ht="15">
      <c r="B45" s="41"/>
    </row>
    <row r="46" ht="15">
      <c r="B46" s="41"/>
    </row>
    <row r="47" ht="15">
      <c r="B47" s="41"/>
    </row>
    <row r="48" ht="15">
      <c r="B48" s="41"/>
    </row>
    <row r="49" ht="15">
      <c r="B49" s="41"/>
    </row>
    <row r="50" ht="15">
      <c r="B50" s="41"/>
    </row>
    <row r="51" ht="15">
      <c r="B51" s="41"/>
    </row>
    <row r="52" ht="15">
      <c r="B52" s="41"/>
    </row>
    <row r="53" ht="15">
      <c r="B53" s="41"/>
    </row>
    <row r="54" ht="15">
      <c r="B54" s="4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25">
      <pane xSplit="2" topLeftCell="I1" activePane="topRight" state="frozen"/>
      <selection pane="topLeft" activeCell="A1" sqref="A1"/>
      <selection pane="topRight" activeCell="D5" sqref="D5"/>
    </sheetView>
  </sheetViews>
  <sheetFormatPr defaultColWidth="8.8515625" defaultRowHeight="12.75"/>
  <cols>
    <col min="1" max="1" width="16.8515625" style="9" customWidth="1"/>
    <col min="2" max="2" width="58.8515625" style="11" customWidth="1"/>
    <col min="3" max="3" width="10.57421875" style="9" customWidth="1"/>
    <col min="4" max="4" width="11.28125" style="9" customWidth="1"/>
    <col min="5" max="5" width="9.7109375" style="9" customWidth="1"/>
    <col min="6" max="7" width="10.57421875" style="9" customWidth="1"/>
    <col min="8" max="8" width="13.28125" style="9" customWidth="1"/>
    <col min="9" max="10" width="12.57421875" style="9" customWidth="1"/>
    <col min="11" max="16384" width="8.8515625" style="9" customWidth="1"/>
  </cols>
  <sheetData>
    <row r="1" ht="15">
      <c r="B1" s="50" t="s">
        <v>27</v>
      </c>
    </row>
    <row r="2" ht="15">
      <c r="B2" s="50"/>
    </row>
    <row r="3" ht="15">
      <c r="B3" s="50" t="s">
        <v>26</v>
      </c>
    </row>
    <row r="4" ht="15">
      <c r="B4" s="83"/>
    </row>
    <row r="5" spans="1:14" ht="15">
      <c r="A5" s="19"/>
      <c r="B5" s="51" t="s">
        <v>28</v>
      </c>
      <c r="C5" s="44">
        <v>42400</v>
      </c>
      <c r="D5" s="44">
        <v>42429</v>
      </c>
      <c r="E5" s="44">
        <v>42460</v>
      </c>
      <c r="F5" s="44">
        <v>42490</v>
      </c>
      <c r="G5" s="44">
        <v>42521</v>
      </c>
      <c r="H5" s="44">
        <v>42551</v>
      </c>
      <c r="I5" s="44">
        <v>42582</v>
      </c>
      <c r="J5" s="44">
        <v>42613</v>
      </c>
      <c r="K5" s="44">
        <v>42643</v>
      </c>
      <c r="L5" s="44">
        <v>42674</v>
      </c>
      <c r="M5" s="44">
        <v>42704</v>
      </c>
      <c r="N5" s="44">
        <v>42735</v>
      </c>
    </row>
    <row r="6" spans="1:14" s="10" customFormat="1" ht="15">
      <c r="A6" s="20" t="s">
        <v>186</v>
      </c>
      <c r="B6" s="52" t="s">
        <v>3</v>
      </c>
      <c r="C6" s="53">
        <f>'[1]STA-2SG'!FP280</f>
        <v>169.72059481</v>
      </c>
      <c r="D6" s="53">
        <f>'[1]STA-2SG'!FQ280</f>
        <v>51.90252033</v>
      </c>
      <c r="E6" s="53">
        <f>'[1]STA-2SG'!FR280</f>
        <v>52.168541469999994</v>
      </c>
      <c r="F6" s="53">
        <f>'[1]STA-2SG'!FS280</f>
        <v>52.38400469</v>
      </c>
      <c r="G6" s="53">
        <f>'[1]STA-2SG'!FT280</f>
        <v>52.639825210000005</v>
      </c>
      <c r="H6" s="53">
        <f>'[1]STA-2SG'!FU280</f>
        <v>724.03460246</v>
      </c>
      <c r="I6" s="53">
        <f>'[1]STA-2SG'!FV280</f>
        <v>206.91888720999998</v>
      </c>
      <c r="J6" s="53">
        <f>'[1]STA-2SG'!FW280</f>
        <v>53.40643331</v>
      </c>
      <c r="K6" s="53">
        <f>'[1]STA-2SG'!FX280</f>
        <v>728.9601242599999</v>
      </c>
      <c r="L6" s="53">
        <f>'[1]STA-2SG'!FY280</f>
        <v>486.8478798</v>
      </c>
      <c r="M6" s="53">
        <f>'[1]STA-2SG'!FZ280</f>
        <v>391.51039327999996</v>
      </c>
      <c r="N6" s="53">
        <f>'[1]STA-2SG'!GA280</f>
        <v>677.7268931199999</v>
      </c>
    </row>
    <row r="7" spans="1:14" s="10" customFormat="1" ht="15">
      <c r="A7" s="20" t="s">
        <v>187</v>
      </c>
      <c r="B7" s="52" t="s">
        <v>4</v>
      </c>
      <c r="C7" s="53">
        <f aca="true" t="shared" si="0" ref="C7:J7">C8+C14</f>
        <v>77791.33704864187</v>
      </c>
      <c r="D7" s="53">
        <f t="shared" si="0"/>
        <v>80079.51291514284</v>
      </c>
      <c r="E7" s="53">
        <f t="shared" si="0"/>
        <v>83685.79110366145</v>
      </c>
      <c r="F7" s="53">
        <f t="shared" si="0"/>
        <v>84950.95685923664</v>
      </c>
      <c r="G7" s="53">
        <f t="shared" si="0"/>
        <v>84908.88141002896</v>
      </c>
      <c r="H7" s="53">
        <f t="shared" si="0"/>
        <v>82268.95255886618</v>
      </c>
      <c r="I7" s="53">
        <f t="shared" si="0"/>
        <v>83423.81185752695</v>
      </c>
      <c r="J7" s="53">
        <f t="shared" si="0"/>
        <v>83928.72526756546</v>
      </c>
      <c r="K7" s="53">
        <f>K8+K14</f>
        <v>82095.84815318415</v>
      </c>
      <c r="L7" s="53">
        <f>L8+L14</f>
        <v>83376.90580468942</v>
      </c>
      <c r="M7" s="53">
        <f>M8+M14</f>
        <v>83276.99732274904</v>
      </c>
      <c r="N7" s="53">
        <f>N8+N14</f>
        <v>83065.44786536625</v>
      </c>
    </row>
    <row r="8" spans="1:14" s="10" customFormat="1" ht="15">
      <c r="A8" s="20" t="s">
        <v>188</v>
      </c>
      <c r="B8" s="52" t="s">
        <v>68</v>
      </c>
      <c r="C8" s="53">
        <f aca="true" t="shared" si="1" ref="C8:J8">SUM(C9:C13)</f>
        <v>36486.34544910773</v>
      </c>
      <c r="D8" s="53">
        <f t="shared" si="1"/>
        <v>38015.53249396498</v>
      </c>
      <c r="E8" s="53">
        <f t="shared" si="1"/>
        <v>41127.077672289975</v>
      </c>
      <c r="F8" s="53">
        <f t="shared" si="1"/>
        <v>40616.72592563489</v>
      </c>
      <c r="G8" s="53">
        <f t="shared" si="1"/>
        <v>38739.47292223746</v>
      </c>
      <c r="H8" s="53">
        <f t="shared" si="1"/>
        <v>36765.35574586495</v>
      </c>
      <c r="I8" s="53">
        <f t="shared" si="1"/>
        <v>37701.56821829771</v>
      </c>
      <c r="J8" s="53">
        <f t="shared" si="1"/>
        <v>37872.68006316762</v>
      </c>
      <c r="K8" s="53">
        <f>SUM(K9:K13)</f>
        <v>37041.20851902001</v>
      </c>
      <c r="L8" s="53">
        <f>SUM(L9:L13)</f>
        <v>37239.0684754663</v>
      </c>
      <c r="M8" s="53">
        <f>SUM(M9:M13)</f>
        <v>36538.38135842244</v>
      </c>
      <c r="N8" s="53">
        <f>SUM(N9:N13)</f>
        <v>36768.79890241228</v>
      </c>
    </row>
    <row r="9" spans="1:14" s="7" customFormat="1" ht="14.25">
      <c r="A9" s="14" t="s">
        <v>189</v>
      </c>
      <c r="B9" s="54" t="s">
        <v>56</v>
      </c>
      <c r="C9" s="55">
        <f>'[1]STA-2SG'!FP307</f>
        <v>4658.843780769999</v>
      </c>
      <c r="D9" s="55">
        <f>'[1]STA-2SG'!FQ307</f>
        <v>4766.13085246</v>
      </c>
      <c r="E9" s="55">
        <f>'[1]STA-2SG'!FR307</f>
        <v>5198.18691749</v>
      </c>
      <c r="F9" s="55">
        <f>'[1]STA-2SG'!FS307</f>
        <v>5310.024006379998</v>
      </c>
      <c r="G9" s="55">
        <f>'[1]STA-2SG'!FT307</f>
        <v>5065.184105380001</v>
      </c>
      <c r="H9" s="55">
        <f>'[1]STA-2SG'!FU307</f>
        <v>4407.78616504</v>
      </c>
      <c r="I9" s="55">
        <f>'[1]STA-2SG'!FV307</f>
        <v>4472.48476484</v>
      </c>
      <c r="J9" s="55">
        <f>'[1]STA-2SG'!FW307</f>
        <v>4404.809374409999</v>
      </c>
      <c r="K9" s="55">
        <f>'[1]STA-2SG'!FX307</f>
        <v>4536.979948270002</v>
      </c>
      <c r="L9" s="55">
        <f>'[1]STA-2SG'!FY307</f>
        <v>4918.18406676</v>
      </c>
      <c r="M9" s="55">
        <f>'[1]STA-2SG'!FZ307</f>
        <v>4489.18517237</v>
      </c>
      <c r="N9" s="55">
        <f>'[1]STA-2SG'!GA307</f>
        <v>4349.01014901</v>
      </c>
    </row>
    <row r="10" spans="1:14" s="7" customFormat="1" ht="14.25">
      <c r="A10" s="14" t="s">
        <v>190</v>
      </c>
      <c r="B10" s="54" t="s">
        <v>57</v>
      </c>
      <c r="C10" s="55">
        <f>'[1]STA-2SG'!FP310</f>
        <v>1011.4097038699999</v>
      </c>
      <c r="D10" s="55">
        <f>'[1]STA-2SG'!FQ310</f>
        <v>1107.25715993</v>
      </c>
      <c r="E10" s="55">
        <f>'[1]STA-2SG'!FR310</f>
        <v>1391.5600435</v>
      </c>
      <c r="F10" s="55">
        <f>'[1]STA-2SG'!FS310</f>
        <v>1047.91183097</v>
      </c>
      <c r="G10" s="55">
        <f>'[1]STA-2SG'!FT310</f>
        <v>1007.08575609</v>
      </c>
      <c r="H10" s="55">
        <f>'[1]STA-2SG'!FU310</f>
        <v>875.86610549</v>
      </c>
      <c r="I10" s="55">
        <f>'[1]STA-2SG'!FV310</f>
        <v>872.60165379</v>
      </c>
      <c r="J10" s="55">
        <f>'[1]STA-2SG'!FW310</f>
        <v>846.0018448300001</v>
      </c>
      <c r="K10" s="55">
        <f>'[1]STA-2SG'!FX310</f>
        <v>745.5618317200001</v>
      </c>
      <c r="L10" s="55">
        <f>'[1]STA-2SG'!FY310</f>
        <v>827.5443444299999</v>
      </c>
      <c r="M10" s="55">
        <f>'[1]STA-2SG'!FZ310</f>
        <v>709.59518496</v>
      </c>
      <c r="N10" s="55">
        <f>'[1]STA-2SG'!GA310</f>
        <v>670.21717842</v>
      </c>
    </row>
    <row r="11" spans="1:14" s="7" customFormat="1" ht="14.25">
      <c r="A11" s="14" t="s">
        <v>191</v>
      </c>
      <c r="B11" s="54" t="s">
        <v>58</v>
      </c>
      <c r="C11" s="55">
        <f>'[1]STA-2SG'!FP313</f>
        <v>1972.27114805</v>
      </c>
      <c r="D11" s="55">
        <f>'[1]STA-2SG'!FQ313</f>
        <v>2720.85695761</v>
      </c>
      <c r="E11" s="55">
        <f>'[1]STA-2SG'!FR313</f>
        <v>2877.27993278</v>
      </c>
      <c r="F11" s="55">
        <f>'[1]STA-2SG'!FS313</f>
        <v>2840.73919965</v>
      </c>
      <c r="G11" s="55">
        <f>'[1]STA-2SG'!FT313</f>
        <v>2446.525213149999</v>
      </c>
      <c r="H11" s="55">
        <f>'[1]STA-2SG'!FU313</f>
        <v>2055.22339035</v>
      </c>
      <c r="I11" s="55">
        <f>'[1]STA-2SG'!FV313</f>
        <v>2365.5213849999996</v>
      </c>
      <c r="J11" s="55">
        <f>'[1]STA-2SG'!FW313</f>
        <v>2193.0144764700003</v>
      </c>
      <c r="K11" s="55">
        <f>'[1]STA-2SG'!FX313</f>
        <v>2247.6008161200007</v>
      </c>
      <c r="L11" s="55">
        <f>'[1]STA-2SG'!FY313</f>
        <v>2524.3187850083877</v>
      </c>
      <c r="M11" s="55">
        <f>'[1]STA-2SG'!FZ313</f>
        <v>2428.83157361</v>
      </c>
      <c r="N11" s="55">
        <f>'[1]STA-2SG'!GA313</f>
        <v>2633.63706776</v>
      </c>
    </row>
    <row r="12" spans="1:14" s="7" customFormat="1" ht="14.25">
      <c r="A12" s="14" t="s">
        <v>192</v>
      </c>
      <c r="B12" s="54" t="s">
        <v>59</v>
      </c>
      <c r="C12" s="55">
        <f>'[1]STA-2SG'!FP317</f>
        <v>19885.428977947726</v>
      </c>
      <c r="D12" s="55">
        <f>'[1]STA-2SG'!FQ317</f>
        <v>20416.09900309498</v>
      </c>
      <c r="E12" s="55">
        <f>'[1]STA-2SG'!FR317</f>
        <v>22396.553735389978</v>
      </c>
      <c r="F12" s="55">
        <f>'[1]STA-2SG'!FS317</f>
        <v>22387.279764844898</v>
      </c>
      <c r="G12" s="55">
        <f>'[1]STA-2SG'!FT317</f>
        <v>21387.994220707464</v>
      </c>
      <c r="H12" s="55">
        <f>'[1]STA-2SG'!FU317</f>
        <v>20430.55871178495</v>
      </c>
      <c r="I12" s="55">
        <f>'[1]STA-2SG'!FV317</f>
        <v>20920.77413113771</v>
      </c>
      <c r="J12" s="55">
        <f>'[1]STA-2SG'!FW317</f>
        <v>21636.98406962763</v>
      </c>
      <c r="K12" s="55">
        <f>'[1]STA-2SG'!FX317</f>
        <v>21010.083565420013</v>
      </c>
      <c r="L12" s="55">
        <f>'[1]STA-2SG'!FY317</f>
        <v>20168.613363547927</v>
      </c>
      <c r="M12" s="55">
        <f>'[1]STA-2SG'!FZ317</f>
        <v>19911.495268312476</v>
      </c>
      <c r="N12" s="55">
        <f>'[1]STA-2SG'!GA317</f>
        <v>20541.861893982303</v>
      </c>
    </row>
    <row r="13" spans="1:14" s="7" customFormat="1" ht="14.25">
      <c r="A13" s="14" t="s">
        <v>193</v>
      </c>
      <c r="B13" s="54" t="s">
        <v>60</v>
      </c>
      <c r="C13" s="55">
        <f>'[1]STA-2SG'!FP320</f>
        <v>8958.391838470005</v>
      </c>
      <c r="D13" s="55">
        <f>'[1]STA-2SG'!FQ320</f>
        <v>9005.18852087</v>
      </c>
      <c r="E13" s="55">
        <f>'[1]STA-2SG'!FR320</f>
        <v>9263.497043129995</v>
      </c>
      <c r="F13" s="55">
        <f>'[1]STA-2SG'!FS320</f>
        <v>9030.771123789997</v>
      </c>
      <c r="G13" s="55">
        <f>'[1]STA-2SG'!FT320</f>
        <v>8832.683626909999</v>
      </c>
      <c r="H13" s="55">
        <f>'[1]STA-2SG'!FU320</f>
        <v>8995.921373200003</v>
      </c>
      <c r="I13" s="55">
        <f>'[1]STA-2SG'!FV320</f>
        <v>9070.186283529998</v>
      </c>
      <c r="J13" s="55">
        <f>'[1]STA-2SG'!FW320</f>
        <v>8791.870297829995</v>
      </c>
      <c r="K13" s="55">
        <f>'[1]STA-2SG'!FX320</f>
        <v>8500.982357489995</v>
      </c>
      <c r="L13" s="55">
        <f>'[1]STA-2SG'!FY320</f>
        <v>8800.40791571999</v>
      </c>
      <c r="M13" s="55">
        <f>'[1]STA-2SG'!FZ320</f>
        <v>8999.274159169967</v>
      </c>
      <c r="N13" s="55">
        <f>'[1]STA-2SG'!GA320</f>
        <v>8574.072613239976</v>
      </c>
    </row>
    <row r="14" spans="1:14" s="10" customFormat="1" ht="15">
      <c r="A14" s="20" t="s">
        <v>194</v>
      </c>
      <c r="B14" s="52" t="s">
        <v>69</v>
      </c>
      <c r="C14" s="53">
        <f aca="true" t="shared" si="2" ref="C14:J14">SUM(C15:C19)</f>
        <v>41304.991599534136</v>
      </c>
      <c r="D14" s="53">
        <f t="shared" si="2"/>
        <v>42063.98042117786</v>
      </c>
      <c r="E14" s="53">
        <f t="shared" si="2"/>
        <v>42558.71343137148</v>
      </c>
      <c r="F14" s="53">
        <f t="shared" si="2"/>
        <v>44334.23093360175</v>
      </c>
      <c r="G14" s="53">
        <f t="shared" si="2"/>
        <v>46169.408487791494</v>
      </c>
      <c r="H14" s="53">
        <f t="shared" si="2"/>
        <v>45503.59681300122</v>
      </c>
      <c r="I14" s="53">
        <f t="shared" si="2"/>
        <v>45722.243639229244</v>
      </c>
      <c r="J14" s="53">
        <f t="shared" si="2"/>
        <v>46056.045204397844</v>
      </c>
      <c r="K14" s="53">
        <f>SUM(K15:K19)</f>
        <v>45054.639634164145</v>
      </c>
      <c r="L14" s="53">
        <f>SUM(L15:L19)</f>
        <v>46137.837329223126</v>
      </c>
      <c r="M14" s="53">
        <f>SUM(M15:M19)</f>
        <v>46738.6159643266</v>
      </c>
      <c r="N14" s="53">
        <f>SUM(N15:N19)</f>
        <v>46296.64896295397</v>
      </c>
    </row>
    <row r="15" spans="1:14" s="7" customFormat="1" ht="14.25">
      <c r="A15" s="14" t="s">
        <v>199</v>
      </c>
      <c r="B15" s="54" t="s">
        <v>56</v>
      </c>
      <c r="C15" s="55">
        <f>'[1]STA-2SG'!FP325</f>
        <v>3963.7578349299997</v>
      </c>
      <c r="D15" s="55">
        <f>'[1]STA-2SG'!FQ325</f>
        <v>4154.9883382299995</v>
      </c>
      <c r="E15" s="55">
        <f>'[1]STA-2SG'!FR325</f>
        <v>4010.26524065</v>
      </c>
      <c r="F15" s="55">
        <f>'[1]STA-2SG'!FS325</f>
        <v>4231.77505624</v>
      </c>
      <c r="G15" s="55">
        <f>'[1]STA-2SG'!FT325</f>
        <v>2549.22330387</v>
      </c>
      <c r="H15" s="55">
        <f>'[1]STA-2SG'!FU325</f>
        <v>4864.9883857800005</v>
      </c>
      <c r="I15" s="55">
        <f>'[1]STA-2SG'!FV325</f>
        <v>4127.178607610001</v>
      </c>
      <c r="J15" s="55">
        <f>'[1]STA-2SG'!FW325</f>
        <v>4076.0182914399998</v>
      </c>
      <c r="K15" s="55">
        <f>'[1]STA-2SG'!FX325</f>
        <v>4020.9159626666997</v>
      </c>
      <c r="L15" s="55">
        <f>'[1]STA-2SG'!FY325</f>
        <v>4098.715321218499</v>
      </c>
      <c r="M15" s="55">
        <f>'[1]STA-2SG'!FZ325</f>
        <v>3871.2592557252</v>
      </c>
      <c r="N15" s="55">
        <f>'[1]STA-2SG'!GA325</f>
        <v>3930.437604076199</v>
      </c>
    </row>
    <row r="16" spans="1:14" s="7" customFormat="1" ht="14.25">
      <c r="A16" s="14" t="s">
        <v>195</v>
      </c>
      <c r="B16" s="54" t="s">
        <v>57</v>
      </c>
      <c r="C16" s="55">
        <f>'[1]STA-2SG'!FP328</f>
        <v>549.3008573999998</v>
      </c>
      <c r="D16" s="55">
        <f>'[1]STA-2SG'!FQ328</f>
        <v>469.41227141</v>
      </c>
      <c r="E16" s="55">
        <f>'[1]STA-2SG'!FR328</f>
        <v>483.41882084</v>
      </c>
      <c r="F16" s="55">
        <f>'[1]STA-2SG'!FS328</f>
        <v>604.85691394</v>
      </c>
      <c r="G16" s="55">
        <f>'[1]STA-2SG'!FT328</f>
        <v>2379.23123643</v>
      </c>
      <c r="H16" s="55">
        <f>'[1]STA-2SG'!FU328</f>
        <v>549.79740333</v>
      </c>
      <c r="I16" s="55">
        <f>'[1]STA-2SG'!FV328</f>
        <v>542.1790684099999</v>
      </c>
      <c r="J16" s="55">
        <f>'[1]STA-2SG'!FW328</f>
        <v>532.8935127100001</v>
      </c>
      <c r="K16" s="55">
        <f>'[1]STA-2SG'!FX328</f>
        <v>508.512002707</v>
      </c>
      <c r="L16" s="55">
        <f>'[1]STA-2SG'!FY328</f>
        <v>450.21212639579994</v>
      </c>
      <c r="M16" s="55">
        <f>'[1]STA-2SG'!FZ328</f>
        <v>441.3841546098999</v>
      </c>
      <c r="N16" s="55">
        <f>'[1]STA-2SG'!GA328</f>
        <v>361.7328010392</v>
      </c>
    </row>
    <row r="17" spans="1:14" s="7" customFormat="1" ht="14.25">
      <c r="A17" s="14" t="s">
        <v>196</v>
      </c>
      <c r="B17" s="54" t="s">
        <v>58</v>
      </c>
      <c r="C17" s="55">
        <f>'[1]STA-2SG'!FP331</f>
        <v>1375.7042276900002</v>
      </c>
      <c r="D17" s="55">
        <f>'[1]STA-2SG'!FQ331</f>
        <v>1775.0715140699997</v>
      </c>
      <c r="E17" s="55">
        <f>'[1]STA-2SG'!FR331</f>
        <v>1919.51043362</v>
      </c>
      <c r="F17" s="55">
        <f>'[1]STA-2SG'!FS331</f>
        <v>2145.10833605</v>
      </c>
      <c r="G17" s="55">
        <f>'[1]STA-2SG'!FT331</f>
        <v>2280.8771414199996</v>
      </c>
      <c r="H17" s="55">
        <f>'[1]STA-2SG'!FU331</f>
        <v>1626.8534802400002</v>
      </c>
      <c r="I17" s="55">
        <f>'[1]STA-2SG'!FV331</f>
        <v>2097.42465782</v>
      </c>
      <c r="J17" s="55">
        <f>'[1]STA-2SG'!FW331</f>
        <v>2308.7710228500005</v>
      </c>
      <c r="K17" s="55">
        <f>'[1]STA-2SG'!FX331</f>
        <v>2409.2271209633</v>
      </c>
      <c r="L17" s="55">
        <f>'[1]STA-2SG'!FY331</f>
        <v>2385.3918382864</v>
      </c>
      <c r="M17" s="55">
        <f>'[1]STA-2SG'!FZ331</f>
        <v>2444.4780143791</v>
      </c>
      <c r="N17" s="55">
        <f>'[1]STA-2SG'!GA331</f>
        <v>2650.8469281073</v>
      </c>
    </row>
    <row r="18" spans="1:14" s="7" customFormat="1" ht="14.25">
      <c r="A18" s="14" t="s">
        <v>197</v>
      </c>
      <c r="B18" s="54" t="s">
        <v>59</v>
      </c>
      <c r="C18" s="55">
        <f>'[1]STA-2SG'!FP335</f>
        <v>11094.50314375015</v>
      </c>
      <c r="D18" s="55">
        <f>'[1]STA-2SG'!FQ335</f>
        <v>11225.601823279147</v>
      </c>
      <c r="E18" s="55">
        <f>'[1]STA-2SG'!FR335</f>
        <v>11294.757359210567</v>
      </c>
      <c r="F18" s="55">
        <f>'[1]STA-2SG'!FS335</f>
        <v>11797.333185832415</v>
      </c>
      <c r="G18" s="55">
        <f>'[1]STA-2SG'!FT335</f>
        <v>13130.843210924791</v>
      </c>
      <c r="H18" s="55">
        <f>'[1]STA-2SG'!FU335</f>
        <v>12540.631439477218</v>
      </c>
      <c r="I18" s="55">
        <f>'[1]STA-2SG'!FV335</f>
        <v>12695.04154023894</v>
      </c>
      <c r="J18" s="55">
        <f>'[1]STA-2SG'!FW335</f>
        <v>12680.746562837003</v>
      </c>
      <c r="K18" s="55">
        <f>'[1]STA-2SG'!FX335</f>
        <v>11102.28082707132</v>
      </c>
      <c r="L18" s="55">
        <f>'[1]STA-2SG'!FY335</f>
        <v>12380.746189698866</v>
      </c>
      <c r="M18" s="55">
        <f>'[1]STA-2SG'!FZ335</f>
        <v>12868.97135079983</v>
      </c>
      <c r="N18" s="55">
        <f>'[1]STA-2SG'!GA335</f>
        <v>11992.722670264102</v>
      </c>
    </row>
    <row r="19" spans="1:14" s="7" customFormat="1" ht="14.25">
      <c r="A19" s="14" t="s">
        <v>198</v>
      </c>
      <c r="B19" s="54" t="s">
        <v>60</v>
      </c>
      <c r="C19" s="55">
        <f>'[1]STA-2SG'!FP338</f>
        <v>24321.725535763988</v>
      </c>
      <c r="D19" s="55">
        <f>'[1]STA-2SG'!FQ338</f>
        <v>24438.906474188716</v>
      </c>
      <c r="E19" s="55">
        <f>'[1]STA-2SG'!FR338</f>
        <v>24850.76157705091</v>
      </c>
      <c r="F19" s="55">
        <f>'[1]STA-2SG'!FS338</f>
        <v>25555.15744153933</v>
      </c>
      <c r="G19" s="55">
        <f>'[1]STA-2SG'!FT338</f>
        <v>25829.233595146703</v>
      </c>
      <c r="H19" s="55">
        <f>'[1]STA-2SG'!FU338</f>
        <v>25921.326104174004</v>
      </c>
      <c r="I19" s="55">
        <f>'[1]STA-2SG'!FV338</f>
        <v>26260.419765150302</v>
      </c>
      <c r="J19" s="55">
        <f>'[1]STA-2SG'!FW338</f>
        <v>26457.615814560842</v>
      </c>
      <c r="K19" s="55">
        <f>'[1]STA-2SG'!FX338</f>
        <v>27013.703720755824</v>
      </c>
      <c r="L19" s="55">
        <f>'[1]STA-2SG'!FY338</f>
        <v>26822.771853623566</v>
      </c>
      <c r="M19" s="55">
        <f>'[1]STA-2SG'!FZ338</f>
        <v>27112.523188812567</v>
      </c>
      <c r="N19" s="55">
        <f>'[1]STA-2SG'!GA338</f>
        <v>27360.908959467168</v>
      </c>
    </row>
    <row r="20" spans="1:14" s="10" customFormat="1" ht="15">
      <c r="A20" s="20" t="s">
        <v>200</v>
      </c>
      <c r="B20" s="52" t="s">
        <v>5</v>
      </c>
      <c r="C20" s="53">
        <f>'[1]STA-2SG'!FP342</f>
        <v>0</v>
      </c>
      <c r="D20" s="53">
        <f>'[1]STA-2SG'!FQ342</f>
        <v>0</v>
      </c>
      <c r="E20" s="53">
        <f>'[1]STA-2SG'!FR342</f>
        <v>0</v>
      </c>
      <c r="F20" s="53">
        <f>'[1]STA-2SG'!FS342</f>
        <v>0</v>
      </c>
      <c r="G20" s="53">
        <f>'[1]STA-2SG'!FT342</f>
        <v>0</v>
      </c>
      <c r="H20" s="53">
        <f>'[1]STA-2SG'!FU342</f>
        <v>0</v>
      </c>
      <c r="I20" s="53">
        <f>'[1]STA-2SG'!FV342</f>
        <v>0</v>
      </c>
      <c r="J20" s="53">
        <f>'[1]STA-2SG'!FW342</f>
        <v>0</v>
      </c>
      <c r="K20" s="53">
        <f>'[1]STA-2SG'!FX342</f>
        <v>0</v>
      </c>
      <c r="L20" s="53">
        <f>'[1]STA-2SG'!FY342</f>
        <v>0</v>
      </c>
      <c r="M20" s="53">
        <f>'[1]STA-2SG'!FZ342</f>
        <v>0</v>
      </c>
      <c r="N20" s="53">
        <f>'[1]STA-2SG'!GA342</f>
        <v>0</v>
      </c>
    </row>
    <row r="21" spans="1:14" s="10" customFormat="1" ht="15">
      <c r="A21" s="20" t="s">
        <v>201</v>
      </c>
      <c r="B21" s="52" t="s">
        <v>70</v>
      </c>
      <c r="C21" s="53">
        <f>'[1]STA-2SG'!FP360</f>
        <v>2133.05873488</v>
      </c>
      <c r="D21" s="53">
        <f>'[1]STA-2SG'!FQ360</f>
        <v>2234.1678108</v>
      </c>
      <c r="E21" s="53">
        <f>'[1]STA-2SG'!FR360</f>
        <v>1475.5220678600003</v>
      </c>
      <c r="F21" s="53">
        <f>'[1]STA-2SG'!FS360</f>
        <v>1313.0185257100002</v>
      </c>
      <c r="G21" s="53">
        <f>'[1]STA-2SG'!FT360</f>
        <v>1399.5645060299998</v>
      </c>
      <c r="H21" s="53">
        <f>'[1]STA-2SG'!FU360</f>
        <v>2708.96765336</v>
      </c>
      <c r="I21" s="53">
        <f>'[1]STA-2SG'!FV360</f>
        <v>1955.30775712</v>
      </c>
      <c r="J21" s="53">
        <f>'[1]STA-2SG'!FW360</f>
        <v>1779.07057398</v>
      </c>
      <c r="K21" s="53">
        <f>'[1]STA-2SG'!FX360</f>
        <v>2001.1041099999998</v>
      </c>
      <c r="L21" s="53">
        <f>'[1]STA-2SG'!FY360</f>
        <v>1865.11990121</v>
      </c>
      <c r="M21" s="53">
        <f>'[1]STA-2SG'!FZ360</f>
        <v>2320.99046552</v>
      </c>
      <c r="N21" s="53">
        <f>'[1]STA-2SG'!GA360</f>
        <v>1776.6254048</v>
      </c>
    </row>
    <row r="22" spans="1:14" s="10" customFormat="1" ht="15">
      <c r="A22" s="20" t="s">
        <v>202</v>
      </c>
      <c r="B22" s="52" t="s">
        <v>6</v>
      </c>
      <c r="C22" s="53">
        <f>'[1]STA-2SG'!FP396</f>
        <v>21488.488930366577</v>
      </c>
      <c r="D22" s="53">
        <f>'[1]STA-2SG'!FQ396</f>
        <v>22131.714514146573</v>
      </c>
      <c r="E22" s="53">
        <f>'[1]STA-2SG'!FR396</f>
        <v>22416.471907833136</v>
      </c>
      <c r="F22" s="53">
        <f>'[1]STA-2SG'!FS396</f>
        <v>22673.51812017739</v>
      </c>
      <c r="G22" s="53">
        <f>'[1]STA-2SG'!FT396</f>
        <v>22803.338653787585</v>
      </c>
      <c r="H22" s="53">
        <f>'[1]STA-2SG'!FU396</f>
        <v>23286.675406521645</v>
      </c>
      <c r="I22" s="53">
        <f>'[1]STA-2SG'!FV396</f>
        <v>23116.574843049864</v>
      </c>
      <c r="J22" s="53">
        <f>'[1]STA-2SG'!FW396</f>
        <v>22920.42299842534</v>
      </c>
      <c r="K22" s="53">
        <f>'[1]STA-2SG'!FX396</f>
        <v>23030.85816896808</v>
      </c>
      <c r="L22" s="53">
        <f>'[1]STA-2SG'!FY396</f>
        <v>22400.313376754217</v>
      </c>
      <c r="M22" s="53">
        <f>'[1]STA-2SG'!FZ396</f>
        <v>22428.14298319808</v>
      </c>
      <c r="N22" s="53">
        <f>'[1]STA-2SG'!GA396</f>
        <v>22069.149494517398</v>
      </c>
    </row>
    <row r="23" spans="1:14" s="7" customFormat="1" ht="14.25">
      <c r="A23" s="14" t="s">
        <v>203</v>
      </c>
      <c r="B23" s="56" t="s">
        <v>71</v>
      </c>
      <c r="C23" s="55">
        <f>'[1]STA-2SG'!FP397</f>
        <v>19730.162238396577</v>
      </c>
      <c r="D23" s="55">
        <f>'[1]STA-2SG'!FQ397</f>
        <v>20373.576638546576</v>
      </c>
      <c r="E23" s="55">
        <f>'[1]STA-2SG'!FR397</f>
        <v>20562.642740203137</v>
      </c>
      <c r="F23" s="55">
        <f>'[1]STA-2SG'!FS397</f>
        <v>20931.48830624739</v>
      </c>
      <c r="G23" s="55">
        <f>'[1]STA-2SG'!FT397</f>
        <v>20476.283339137583</v>
      </c>
      <c r="H23" s="55">
        <f>'[1]STA-2SG'!FU397</f>
        <v>20947.838119451644</v>
      </c>
      <c r="I23" s="55">
        <f>'[1]STA-2SG'!FV397</f>
        <v>20575.507899819866</v>
      </c>
      <c r="J23" s="55">
        <f>'[1]STA-2SG'!FW397</f>
        <v>20425.770728175343</v>
      </c>
      <c r="K23" s="55">
        <f>'[1]STA-2SG'!FX397</f>
        <v>20739.16067374808</v>
      </c>
      <c r="L23" s="55">
        <f>'[1]STA-2SG'!FY397</f>
        <v>20083.785236464217</v>
      </c>
      <c r="M23" s="55">
        <f>'[1]STA-2SG'!FZ397</f>
        <v>19876.15760794841</v>
      </c>
      <c r="N23" s="55">
        <f>'[1]STA-2SG'!GA397</f>
        <v>19544.041512031017</v>
      </c>
    </row>
    <row r="24" spans="1:14" s="10" customFormat="1" ht="15">
      <c r="A24" s="20" t="s">
        <v>204</v>
      </c>
      <c r="B24" s="52" t="s">
        <v>73</v>
      </c>
      <c r="C24" s="53">
        <f>'[1]STA-2SG'!FP414</f>
        <v>17.089</v>
      </c>
      <c r="D24" s="53">
        <f>'[1]STA-2SG'!FQ414</f>
        <v>17.193</v>
      </c>
      <c r="E24" s="53">
        <f>'[1]STA-2SG'!FR414</f>
        <v>17.319</v>
      </c>
      <c r="F24" s="53">
        <f>'[1]STA-2SG'!FS414</f>
        <v>17.291</v>
      </c>
      <c r="G24" s="53">
        <f>'[1]STA-2SG'!FT414</f>
        <v>17.546</v>
      </c>
      <c r="H24" s="53">
        <f>'[1]STA-2SG'!FU414</f>
        <v>17.675</v>
      </c>
      <c r="I24" s="53">
        <f>'[1]STA-2SG'!FV414</f>
        <v>17.808</v>
      </c>
      <c r="J24" s="53">
        <f>'[1]STA-2SG'!FW414</f>
        <v>17.943</v>
      </c>
      <c r="K24" s="53">
        <f>'[1]STA-2SG'!FX414</f>
        <v>251.022</v>
      </c>
      <c r="L24" s="53">
        <f>'[1]STA-2SG'!FY414</f>
        <v>7.766</v>
      </c>
      <c r="M24" s="53">
        <f>'[1]STA-2SG'!FZ414</f>
        <v>7.797</v>
      </c>
      <c r="N24" s="53">
        <f>'[1]STA-2SG'!GA414</f>
        <v>7.837</v>
      </c>
    </row>
    <row r="25" spans="1:14" s="10" customFormat="1" ht="15">
      <c r="A25" s="20" t="s">
        <v>205</v>
      </c>
      <c r="B25" s="52" t="s">
        <v>74</v>
      </c>
      <c r="C25" s="53">
        <f>'[1]STA-2SG'!FP432</f>
        <v>61.872927880000006</v>
      </c>
      <c r="D25" s="53">
        <f>'[1]STA-2SG'!FQ432</f>
        <v>47.33882466</v>
      </c>
      <c r="E25" s="53">
        <f>'[1]STA-2SG'!FR432</f>
        <v>23.66278458</v>
      </c>
      <c r="F25" s="53">
        <f>'[1]STA-2SG'!FS432</f>
        <v>26.951546309999998</v>
      </c>
      <c r="G25" s="53">
        <f>'[1]STA-2SG'!FT432</f>
        <v>75.4607244</v>
      </c>
      <c r="H25" s="53">
        <f>'[1]STA-2SG'!FU432</f>
        <v>35.420657829999996</v>
      </c>
      <c r="I25" s="53">
        <f>'[1]STA-2SG'!FV432</f>
        <v>38.53640799</v>
      </c>
      <c r="J25" s="53">
        <f>'[1]STA-2SG'!FW432</f>
        <v>108.82032341</v>
      </c>
      <c r="K25" s="53">
        <f>'[1]STA-2SG'!FX432</f>
        <v>72.78257187</v>
      </c>
      <c r="L25" s="53">
        <f>'[1]STA-2SG'!FY432</f>
        <v>76.631474</v>
      </c>
      <c r="M25" s="53">
        <f>'[1]STA-2SG'!FZ432</f>
        <v>74.36548417</v>
      </c>
      <c r="N25" s="53">
        <f>'[1]STA-2SG'!GA432</f>
        <v>78.3226815</v>
      </c>
    </row>
    <row r="26" spans="1:14" s="10" customFormat="1" ht="15">
      <c r="A26" s="20" t="s">
        <v>206</v>
      </c>
      <c r="B26" s="52" t="s">
        <v>75</v>
      </c>
      <c r="C26" s="53">
        <f aca="true" t="shared" si="3" ref="C26:J26">SUM(C27:C31)</f>
        <v>14008.132197886362</v>
      </c>
      <c r="D26" s="53">
        <f t="shared" si="3"/>
        <v>14085.250476014797</v>
      </c>
      <c r="E26" s="53">
        <f t="shared" si="3"/>
        <v>14432.027553495816</v>
      </c>
      <c r="F26" s="53">
        <f t="shared" si="3"/>
        <v>14245.046675122398</v>
      </c>
      <c r="G26" s="53">
        <f t="shared" si="3"/>
        <v>14559.492914275861</v>
      </c>
      <c r="H26" s="53">
        <f t="shared" si="3"/>
        <v>14582.559453896223</v>
      </c>
      <c r="I26" s="53">
        <f t="shared" si="3"/>
        <v>14934.526498016188</v>
      </c>
      <c r="J26" s="53">
        <f t="shared" si="3"/>
        <v>15127.401345040018</v>
      </c>
      <c r="K26" s="53">
        <f>SUM(K27:K31)</f>
        <v>15034.817530319018</v>
      </c>
      <c r="L26" s="53">
        <f>SUM(L27:L31)</f>
        <v>15357.920664970557</v>
      </c>
      <c r="M26" s="53">
        <f>SUM(M27:M31)</f>
        <v>15542.315455879154</v>
      </c>
      <c r="N26" s="53">
        <f>SUM(N27:N31)</f>
        <v>15804.164955610366</v>
      </c>
    </row>
    <row r="27" spans="1:14" s="7" customFormat="1" ht="14.25">
      <c r="A27" s="14" t="s">
        <v>207</v>
      </c>
      <c r="B27" s="54" t="s">
        <v>76</v>
      </c>
      <c r="C27" s="55">
        <f>'[1]STA-2SG'!FP478</f>
        <v>4075.64454775</v>
      </c>
      <c r="D27" s="55">
        <f>'[1]STA-2SG'!FQ478</f>
        <v>4155.64654775</v>
      </c>
      <c r="E27" s="55">
        <f>'[1]STA-2SG'!FR478</f>
        <v>4226.84554775</v>
      </c>
      <c r="F27" s="55">
        <f>'[1]STA-2SG'!FS478</f>
        <v>4226.84554775</v>
      </c>
      <c r="G27" s="55">
        <f>'[1]STA-2SG'!FT478</f>
        <v>4226.84554775</v>
      </c>
      <c r="H27" s="55">
        <f>'[1]STA-2SG'!FU478</f>
        <v>4227.03407493</v>
      </c>
      <c r="I27" s="55">
        <f>'[1]STA-2SG'!FV478</f>
        <v>4227.03407493</v>
      </c>
      <c r="J27" s="55">
        <f>'[1]STA-2SG'!FW478</f>
        <v>4305.03407493</v>
      </c>
      <c r="K27" s="55">
        <f>'[1]STA-2SG'!FX478</f>
        <v>4305.03407493</v>
      </c>
      <c r="L27" s="55">
        <f>'[1]STA-2SG'!FY478</f>
        <v>4305.03383593</v>
      </c>
      <c r="M27" s="55">
        <f>'[1]STA-2SG'!FZ478</f>
        <v>4455.03307493</v>
      </c>
      <c r="N27" s="55">
        <f>'[1]STA-2SG'!GA478</f>
        <v>4474.03407493</v>
      </c>
    </row>
    <row r="28" spans="1:14" s="7" customFormat="1" ht="14.25">
      <c r="A28" s="14" t="s">
        <v>208</v>
      </c>
      <c r="B28" s="54" t="s">
        <v>77</v>
      </c>
      <c r="C28" s="55">
        <f>'[1]STA-2SG'!FP479</f>
        <v>6018.451488306362</v>
      </c>
      <c r="D28" s="55">
        <f>'[1]STA-2SG'!FQ479</f>
        <v>5992.451755200001</v>
      </c>
      <c r="E28" s="55">
        <f>'[1]STA-2SG'!FR479</f>
        <v>6000.411998945818</v>
      </c>
      <c r="F28" s="55">
        <f>'[1]STA-2SG'!FS479</f>
        <v>5748.900200192354</v>
      </c>
      <c r="G28" s="55">
        <f>'[1]STA-2SG'!FT479</f>
        <v>5746.876755653505</v>
      </c>
      <c r="H28" s="55">
        <f>'[1]STA-2SG'!FU479</f>
        <v>5810.476654786223</v>
      </c>
      <c r="I28" s="55">
        <f>'[1]STA-2SG'!FV479</f>
        <v>6447.609262766188</v>
      </c>
      <c r="J28" s="55">
        <f>'[1]STA-2SG'!FW479</f>
        <v>6385.414338090019</v>
      </c>
      <c r="K28" s="55">
        <f>'[1]STA-2SG'!FX479</f>
        <v>6440.487614359015</v>
      </c>
      <c r="L28" s="55">
        <f>'[1]STA-2SG'!FY479</f>
        <v>6608.687843863799</v>
      </c>
      <c r="M28" s="55">
        <f>'[1]STA-2SG'!FZ479</f>
        <v>6493.260646379154</v>
      </c>
      <c r="N28" s="55">
        <f>'[1]STA-2SG'!GA479</f>
        <v>6890.117278350364</v>
      </c>
    </row>
    <row r="29" spans="1:14" s="7" customFormat="1" ht="14.25">
      <c r="A29" s="14" t="s">
        <v>209</v>
      </c>
      <c r="B29" s="54" t="s">
        <v>78</v>
      </c>
      <c r="C29" s="55">
        <f>'[1]STA-2SG'!FP481</f>
        <v>3241.5172512</v>
      </c>
      <c r="D29" s="55">
        <f>'[1]STA-2SG'!FQ481</f>
        <v>3238.85640812</v>
      </c>
      <c r="E29" s="55">
        <f>'[1]STA-2SG'!FR481</f>
        <v>3245.4117152799995</v>
      </c>
      <c r="F29" s="55">
        <f>'[1]STA-2SG'!FS481</f>
        <v>3246.06030007</v>
      </c>
      <c r="G29" s="55">
        <f>'[1]STA-2SG'!FT481</f>
        <v>3250.7140841299997</v>
      </c>
      <c r="H29" s="55">
        <f>'[1]STA-2SG'!FU481</f>
        <v>3254.2540277900002</v>
      </c>
      <c r="I29" s="55">
        <f>'[1]STA-2SG'!FV481</f>
        <v>3770.17079318</v>
      </c>
      <c r="J29" s="55">
        <f>'[1]STA-2SG'!FW481</f>
        <v>3773.53934908</v>
      </c>
      <c r="K29" s="55">
        <f>'[1]STA-2SG'!FX481</f>
        <v>3792.17025255</v>
      </c>
      <c r="L29" s="55">
        <f>'[1]STA-2SG'!FY481</f>
        <v>3786.76466347</v>
      </c>
      <c r="M29" s="55">
        <f>'[1]STA-2SG'!FZ481</f>
        <v>3786.89055369</v>
      </c>
      <c r="N29" s="55">
        <f>'[1]STA-2SG'!GA481</f>
        <v>3798.84930564</v>
      </c>
    </row>
    <row r="30" spans="1:14" s="7" customFormat="1" ht="14.25">
      <c r="A30" s="14" t="s">
        <v>210</v>
      </c>
      <c r="B30" s="54" t="s">
        <v>79</v>
      </c>
      <c r="C30" s="55">
        <f>'[1]STA-2SG'!FP482</f>
        <v>14.38286119</v>
      </c>
      <c r="D30" s="55">
        <f>'[1]STA-2SG'!FQ482</f>
        <v>18.47426182</v>
      </c>
      <c r="E30" s="55">
        <f>'[1]STA-2SG'!FR482</f>
        <v>29.593562509999995</v>
      </c>
      <c r="F30" s="55">
        <f>'[1]STA-2SG'!FS482</f>
        <v>33.56138325</v>
      </c>
      <c r="G30" s="55">
        <f>'[1]STA-2SG'!FT482</f>
        <v>33.96329911000001</v>
      </c>
      <c r="H30" s="55">
        <f>'[1]STA-2SG'!FU482</f>
        <v>48.684598900000005</v>
      </c>
      <c r="I30" s="55">
        <f>'[1]STA-2SG'!FV482</f>
        <v>54.729212489999995</v>
      </c>
      <c r="J30" s="55">
        <f>'[1]STA-2SG'!FW482</f>
        <v>49.30623043</v>
      </c>
      <c r="K30" s="55">
        <f>'[1]STA-2SG'!FX482</f>
        <v>45.426166329999994</v>
      </c>
      <c r="L30" s="55">
        <f>'[1]STA-2SG'!FY482</f>
        <v>34.909</v>
      </c>
      <c r="M30" s="55">
        <f>'[1]STA-2SG'!FZ482</f>
        <v>33.48646903</v>
      </c>
      <c r="N30" s="55">
        <f>'[1]STA-2SG'!GA482</f>
        <v>34.80429935</v>
      </c>
    </row>
    <row r="31" spans="1:14" s="7" customFormat="1" ht="14.25">
      <c r="A31" s="14" t="s">
        <v>211</v>
      </c>
      <c r="B31" s="54" t="s">
        <v>87</v>
      </c>
      <c r="C31" s="55">
        <f>'[1]STA-2SG'!FP480</f>
        <v>658.1360494400001</v>
      </c>
      <c r="D31" s="55">
        <f>'[1]STA-2SG'!FQ480</f>
        <v>679.8215031247971</v>
      </c>
      <c r="E31" s="55">
        <f>'[1]STA-2SG'!FR480</f>
        <v>929.76472901</v>
      </c>
      <c r="F31" s="55">
        <f>'[1]STA-2SG'!FS480</f>
        <v>989.6792438600443</v>
      </c>
      <c r="G31" s="55">
        <f>'[1]STA-2SG'!FT480</f>
        <v>1301.0932276323558</v>
      </c>
      <c r="H31" s="55">
        <f>'[1]STA-2SG'!FU480</f>
        <v>1242.1100974899998</v>
      </c>
      <c r="I31" s="55">
        <f>'[1]STA-2SG'!FV480</f>
        <v>434.98315464999996</v>
      </c>
      <c r="J31" s="55">
        <f>'[1]STA-2SG'!FW480</f>
        <v>614.1073525099998</v>
      </c>
      <c r="K31" s="55">
        <f>'[1]STA-2SG'!FX480</f>
        <v>451.6994221500001</v>
      </c>
      <c r="L31" s="55">
        <f>'[1]STA-2SG'!FY480</f>
        <v>622.52532170676</v>
      </c>
      <c r="M31" s="55">
        <f>'[1]STA-2SG'!FZ480</f>
        <v>773.6447118499999</v>
      </c>
      <c r="N31" s="55">
        <f>'[1]STA-2SG'!GA480</f>
        <v>606.3599973400001</v>
      </c>
    </row>
    <row r="32" spans="1:14" s="10" customFormat="1" ht="15">
      <c r="A32" s="20" t="s">
        <v>212</v>
      </c>
      <c r="B32" s="52" t="s">
        <v>80</v>
      </c>
      <c r="C32" s="53">
        <f aca="true" t="shared" si="4" ref="C32:J32">-C33+C34+C35</f>
        <v>-13516.53961111445</v>
      </c>
      <c r="D32" s="53">
        <f t="shared" si="4"/>
        <v>-13895.132528502767</v>
      </c>
      <c r="E32" s="53">
        <f t="shared" si="4"/>
        <v>-13635.538002180128</v>
      </c>
      <c r="F32" s="53">
        <f t="shared" si="4"/>
        <v>-14924.418358391094</v>
      </c>
      <c r="G32" s="53">
        <f t="shared" si="4"/>
        <v>-14522.516557898527</v>
      </c>
      <c r="H32" s="53">
        <f t="shared" si="4"/>
        <v>-15185.555532982433</v>
      </c>
      <c r="I32" s="53">
        <f t="shared" si="4"/>
        <v>-15385.438758182607</v>
      </c>
      <c r="J32" s="53">
        <f t="shared" si="4"/>
        <v>-14934.182252189566</v>
      </c>
      <c r="K32" s="53">
        <f>-K33+K34+K35</f>
        <v>-13632.249044678993</v>
      </c>
      <c r="L32" s="53">
        <f>-L33+L34+L35</f>
        <v>-13846.22404623717</v>
      </c>
      <c r="M32" s="53">
        <f>-M33+M34+M35</f>
        <v>-12999.472679925144</v>
      </c>
      <c r="N32" s="53">
        <f>-N33+N34+N35</f>
        <v>-14009.349143262469</v>
      </c>
    </row>
    <row r="33" spans="1:14" s="10" customFormat="1" ht="14.25">
      <c r="A33" s="14" t="s">
        <v>215</v>
      </c>
      <c r="B33" s="90" t="s">
        <v>326</v>
      </c>
      <c r="C33" s="55">
        <f>'[1]STA-2SG'!FP485</f>
        <v>15006.901366642694</v>
      </c>
      <c r="D33" s="55">
        <f>'[1]STA-2SG'!FQ485</f>
        <v>15251.88926245992</v>
      </c>
      <c r="E33" s="55">
        <f>'[1]STA-2SG'!FR485</f>
        <v>15379.411286467532</v>
      </c>
      <c r="F33" s="55">
        <f>'[1]STA-2SG'!FS485</f>
        <v>15677.061327958578</v>
      </c>
      <c r="G33" s="55">
        <f>'[1]STA-2SG'!FT485</f>
        <v>15853.912967730503</v>
      </c>
      <c r="H33" s="55">
        <f>'[1]STA-2SG'!FU485</f>
        <v>16240.985799525308</v>
      </c>
      <c r="I33" s="55">
        <f>'[1]STA-2SG'!FV485</f>
        <v>15872.662101217835</v>
      </c>
      <c r="J33" s="55">
        <f>'[1]STA-2SG'!FW485</f>
        <v>15961.242393279714</v>
      </c>
      <c r="K33" s="55">
        <f>'[1]STA-2SG'!FX485</f>
        <v>14847.118698864664</v>
      </c>
      <c r="L33" s="55">
        <f>'[1]STA-2SG'!FY485</f>
        <v>14990.513363174246</v>
      </c>
      <c r="M33" s="55">
        <f>'[1]STA-2SG'!FZ485</f>
        <v>14675.410597649698</v>
      </c>
      <c r="N33" s="55">
        <f>'[1]STA-2SG'!GA485</f>
        <v>15038.874803238457</v>
      </c>
    </row>
    <row r="34" spans="1:14" s="7" customFormat="1" ht="14.25">
      <c r="A34" s="14" t="s">
        <v>213</v>
      </c>
      <c r="B34" s="54" t="s">
        <v>327</v>
      </c>
      <c r="C34" s="55">
        <f>-'[1]STA-2SG'!FP539+'[1]STA-2SG'!FP550+'[1]STA-2SG'!FP567</f>
        <v>-3292.144744601762</v>
      </c>
      <c r="D34" s="55">
        <f>-'[1]STA-2SG'!FQ539+'[1]STA-2SG'!FQ550+'[1]STA-2SG'!FQ567</f>
        <v>-3708.6168493805994</v>
      </c>
      <c r="E34" s="55">
        <f>-'[1]STA-2SG'!FR539+'[1]STA-2SG'!FR550+'[1]STA-2SG'!FR567</f>
        <v>-3896.408763032617</v>
      </c>
      <c r="F34" s="55">
        <f>-'[1]STA-2SG'!FS539+'[1]STA-2SG'!FS550+'[1]STA-2SG'!FS567</f>
        <v>-3411.526181152513</v>
      </c>
      <c r="G34" s="55">
        <f>-'[1]STA-2SG'!FT539+'[1]STA-2SG'!FT550+'[1]STA-2SG'!FT567</f>
        <v>-3527.731582365706</v>
      </c>
      <c r="H34" s="55">
        <f>-'[1]STA-2SG'!FU539+'[1]STA-2SG'!FU550+'[1]STA-2SG'!FU567</f>
        <v>-3617.576103477123</v>
      </c>
      <c r="I34" s="55">
        <f>-'[1]STA-2SG'!FV539+'[1]STA-2SG'!FV550+'[1]STA-2SG'!FV567</f>
        <v>-3918.5955603847897</v>
      </c>
      <c r="J34" s="55">
        <f>-'[1]STA-2SG'!FW539+'[1]STA-2SG'!FW550+'[1]STA-2SG'!FW567</f>
        <v>-3780.175481839819</v>
      </c>
      <c r="K34" s="55">
        <f>-'[1]STA-2SG'!FX539+'[1]STA-2SG'!FX550+'[1]STA-2SG'!FX567</f>
        <v>-3827.9130617143155</v>
      </c>
      <c r="L34" s="55">
        <f>-'[1]STA-2SG'!FY539+'[1]STA-2SG'!FY550+'[1]STA-2SG'!FY567</f>
        <v>-3988.4177791431634</v>
      </c>
      <c r="M34" s="55">
        <f>-'[1]STA-2SG'!FZ539+'[1]STA-2SG'!FZ550+'[1]STA-2SG'!FZ567</f>
        <v>-3945.2199546466</v>
      </c>
      <c r="N34" s="55">
        <f>-'[1]STA-2SG'!GA539+'[1]STA-2SG'!GA550+'[1]STA-2SG'!GA567</f>
        <v>-4462.109578064033</v>
      </c>
    </row>
    <row r="35" spans="1:14" s="7" customFormat="1" ht="14.25">
      <c r="A35" s="14" t="s">
        <v>214</v>
      </c>
      <c r="B35" s="54" t="s">
        <v>328</v>
      </c>
      <c r="C35" s="55">
        <f>'[1]STA-2SG'!FP584</f>
        <v>4782.506500130008</v>
      </c>
      <c r="D35" s="55">
        <f>'[1]STA-2SG'!FQ584</f>
        <v>5065.373583337751</v>
      </c>
      <c r="E35" s="55">
        <f>'[1]STA-2SG'!FR584</f>
        <v>5640.28204732002</v>
      </c>
      <c r="F35" s="55">
        <f>'[1]STA-2SG'!FS584</f>
        <v>4164.169150719996</v>
      </c>
      <c r="G35" s="55">
        <f>'[1]STA-2SG'!FT584</f>
        <v>4859.12799219768</v>
      </c>
      <c r="H35" s="55">
        <f>'[1]STA-2SG'!FU584</f>
        <v>4673.006370019999</v>
      </c>
      <c r="I35" s="55">
        <f>'[1]STA-2SG'!FV584</f>
        <v>4405.818903420017</v>
      </c>
      <c r="J35" s="55">
        <f>'[1]STA-2SG'!FW584</f>
        <v>4807.235622929966</v>
      </c>
      <c r="K35" s="55">
        <f>'[1]STA-2SG'!FX584</f>
        <v>5042.782715899985</v>
      </c>
      <c r="L35" s="55">
        <f>'[1]STA-2SG'!FY584</f>
        <v>5132.707096080241</v>
      </c>
      <c r="M35" s="55">
        <f>'[1]STA-2SG'!FZ584</f>
        <v>5621.157872371154</v>
      </c>
      <c r="N35" s="55">
        <f>'[1]STA-2SG'!GA584</f>
        <v>5491.635238040019</v>
      </c>
    </row>
    <row r="36" spans="1:14" ht="14.25">
      <c r="A36" s="21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ht="14.25">
      <c r="B37" s="59"/>
    </row>
    <row r="38" ht="14.25">
      <c r="B38" s="59"/>
    </row>
    <row r="39" ht="14.25">
      <c r="B39" s="59"/>
    </row>
    <row r="40" ht="14.25">
      <c r="B40" s="59"/>
    </row>
    <row r="41" ht="14.25">
      <c r="B41" s="59"/>
    </row>
    <row r="42" ht="14.25">
      <c r="B42" s="59"/>
    </row>
    <row r="43" ht="14.25">
      <c r="B43" s="59"/>
    </row>
    <row r="44" ht="14.25">
      <c r="B44" s="59"/>
    </row>
    <row r="45" ht="14.25">
      <c r="B45" s="59"/>
    </row>
    <row r="46" ht="14.25">
      <c r="B46" s="59"/>
    </row>
    <row r="47" ht="14.25">
      <c r="B47" s="59"/>
    </row>
    <row r="48" ht="14.25">
      <c r="B48" s="59"/>
    </row>
    <row r="49" ht="14.25">
      <c r="B49" s="59"/>
    </row>
    <row r="50" ht="14.25">
      <c r="B50" s="59"/>
    </row>
    <row r="51" ht="14.25">
      <c r="B51" s="59"/>
    </row>
    <row r="52" ht="14.25">
      <c r="B52" s="59"/>
    </row>
    <row r="53" ht="14.25">
      <c r="B53" s="59"/>
    </row>
    <row r="54" ht="14.25">
      <c r="B54" s="59"/>
    </row>
    <row r="55" ht="14.25">
      <c r="B55" s="59"/>
    </row>
    <row r="56" ht="14.25">
      <c r="B56" s="59"/>
    </row>
    <row r="57" ht="14.25">
      <c r="B57" s="59"/>
    </row>
    <row r="58" ht="14.25">
      <c r="B58" s="59"/>
    </row>
    <row r="59" ht="14.25">
      <c r="B59" s="59"/>
    </row>
    <row r="60" ht="14.25">
      <c r="B60" s="59"/>
    </row>
    <row r="61" ht="14.25">
      <c r="B61" s="59"/>
    </row>
    <row r="62" ht="14.25">
      <c r="B62" s="59"/>
    </row>
    <row r="63" ht="14.25">
      <c r="B63" s="59"/>
    </row>
    <row r="64" ht="14.25">
      <c r="B64" s="59"/>
    </row>
    <row r="65" ht="14.25">
      <c r="B65" s="59"/>
    </row>
    <row r="66" ht="14.25">
      <c r="B66" s="59"/>
    </row>
    <row r="67" ht="14.25">
      <c r="B67" s="59"/>
    </row>
    <row r="68" ht="14.25">
      <c r="B68" s="59"/>
    </row>
    <row r="69" ht="14.25">
      <c r="B69" s="59"/>
    </row>
    <row r="70" ht="14.25">
      <c r="B70" s="59"/>
    </row>
    <row r="71" ht="14.25">
      <c r="B71" s="59"/>
    </row>
    <row r="72" ht="14.25">
      <c r="B72" s="59"/>
    </row>
    <row r="73" ht="14.25">
      <c r="B73" s="59"/>
    </row>
    <row r="74" ht="14.25">
      <c r="B74" s="59"/>
    </row>
    <row r="75" ht="14.25">
      <c r="B75" s="59"/>
    </row>
    <row r="76" ht="14.25">
      <c r="B76" s="59"/>
    </row>
    <row r="77" ht="14.25">
      <c r="B77" s="59"/>
    </row>
    <row r="78" ht="14.25">
      <c r="B78" s="59"/>
    </row>
    <row r="79" ht="14.25">
      <c r="B79" s="59"/>
    </row>
    <row r="80" ht="14.25">
      <c r="B80" s="59"/>
    </row>
    <row r="81" ht="14.25">
      <c r="B81" s="59"/>
    </row>
    <row r="82" ht="14.25">
      <c r="B82" s="59"/>
    </row>
    <row r="83" ht="14.25">
      <c r="B83" s="59"/>
    </row>
    <row r="84" ht="14.25">
      <c r="B84" s="59"/>
    </row>
    <row r="85" ht="14.25">
      <c r="B85" s="5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87"/>
  <sheetViews>
    <sheetView zoomScalePageLayoutView="0" workbookViewId="0" topLeftCell="A1">
      <pane xSplit="2" ySplit="1" topLeftCell="C35" activePane="bottomRight" state="frozen"/>
      <selection pane="topLeft" activeCell="B1" sqref="B1"/>
      <selection pane="topRight" activeCell="C1" sqref="C1"/>
      <selection pane="bottomLeft" activeCell="B2" sqref="B2"/>
      <selection pane="bottomRight" activeCell="A45" sqref="A45:IV45"/>
    </sheetView>
  </sheetViews>
  <sheetFormatPr defaultColWidth="9.140625" defaultRowHeight="12.75"/>
  <cols>
    <col min="1" max="1" width="19.57421875" style="0" customWidth="1"/>
    <col min="2" max="2" width="59.00390625" style="8" customWidth="1"/>
    <col min="3" max="3" width="13.421875" style="0" customWidth="1"/>
    <col min="4" max="4" width="14.28125" style="0" customWidth="1"/>
    <col min="5" max="5" width="13.140625" style="0" customWidth="1"/>
    <col min="6" max="6" width="12.28125" style="0" customWidth="1"/>
    <col min="7" max="7" width="12.421875" style="0" customWidth="1"/>
    <col min="8" max="8" width="14.57421875" style="0" customWidth="1"/>
    <col min="9" max="9" width="14.00390625" style="0" customWidth="1"/>
    <col min="10" max="10" width="14.8515625" style="0" customWidth="1"/>
    <col min="11" max="11" width="13.8515625" style="0" customWidth="1"/>
    <col min="12" max="12" width="12.8515625" style="0" customWidth="1"/>
    <col min="13" max="14" width="12.28125" style="0" bestFit="1" customWidth="1"/>
  </cols>
  <sheetData>
    <row r="1" ht="15">
      <c r="B1" s="46" t="s">
        <v>2</v>
      </c>
    </row>
    <row r="2" ht="15">
      <c r="B2" s="24" t="s">
        <v>29</v>
      </c>
    </row>
    <row r="3" ht="14.25">
      <c r="B3" s="29"/>
    </row>
    <row r="4" spans="1:14" ht="15">
      <c r="A4" s="22" t="s">
        <v>101</v>
      </c>
      <c r="B4" s="43" t="s">
        <v>314</v>
      </c>
      <c r="C4" s="44">
        <v>42400</v>
      </c>
      <c r="D4" s="44">
        <v>42429</v>
      </c>
      <c r="E4" s="44">
        <v>42460</v>
      </c>
      <c r="F4" s="44">
        <v>42490</v>
      </c>
      <c r="G4" s="44">
        <v>42521</v>
      </c>
      <c r="H4" s="44">
        <v>42551</v>
      </c>
      <c r="I4" s="44">
        <v>42582</v>
      </c>
      <c r="J4" s="44">
        <v>42613</v>
      </c>
      <c r="K4" s="44">
        <v>42643</v>
      </c>
      <c r="L4" s="44">
        <v>42674</v>
      </c>
      <c r="M4" s="44">
        <v>42704</v>
      </c>
      <c r="N4" s="44">
        <v>42735</v>
      </c>
    </row>
    <row r="5" spans="1:14" ht="14.25">
      <c r="A5" s="22"/>
      <c r="B5" s="3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2" customFormat="1" ht="15">
      <c r="A6" s="17" t="s">
        <v>216</v>
      </c>
      <c r="B6" s="35" t="s">
        <v>38</v>
      </c>
      <c r="C6" s="37">
        <f aca="true" t="shared" si="0" ref="C6:N6">C7-C8</f>
        <v>29460.602112152763</v>
      </c>
      <c r="D6" s="37">
        <f t="shared" si="0"/>
        <v>31362.619506525403</v>
      </c>
      <c r="E6" s="37">
        <f t="shared" si="0"/>
        <v>32807.698861548066</v>
      </c>
      <c r="F6" s="37">
        <f t="shared" si="0"/>
        <v>34983.886431254</v>
      </c>
      <c r="G6" s="37">
        <f t="shared" si="0"/>
        <v>34887.92777635972</v>
      </c>
      <c r="H6" s="37">
        <f t="shared" si="0"/>
        <v>29644.287167938666</v>
      </c>
      <c r="I6" s="37">
        <f t="shared" si="0"/>
        <v>29809.434510512943</v>
      </c>
      <c r="J6" s="37">
        <f t="shared" si="0"/>
        <v>28815.59474924035</v>
      </c>
      <c r="K6" s="37">
        <f t="shared" si="0"/>
        <v>24188.167616354796</v>
      </c>
      <c r="L6" s="37">
        <f t="shared" si="0"/>
        <v>29430.213859693897</v>
      </c>
      <c r="M6" s="37">
        <f t="shared" si="0"/>
        <v>31446.376945708576</v>
      </c>
      <c r="N6" s="37">
        <f t="shared" si="0"/>
        <v>26225.40472743946</v>
      </c>
    </row>
    <row r="7" spans="1:14" s="2" customFormat="1" ht="15">
      <c r="A7" s="17" t="s">
        <v>217</v>
      </c>
      <c r="B7" s="35" t="s">
        <v>39</v>
      </c>
      <c r="C7" s="37">
        <f>'[1]STA-3SG'!FP8</f>
        <v>38464.41050764801</v>
      </c>
      <c r="D7" s="37">
        <f>'[1]STA-3SG'!FQ8</f>
        <v>39966.705048936405</v>
      </c>
      <c r="E7" s="37">
        <f>'[1]STA-3SG'!FR8</f>
        <v>40767.30596612167</v>
      </c>
      <c r="F7" s="37">
        <f>'[1]STA-3SG'!FS8</f>
        <v>42645.220839572</v>
      </c>
      <c r="G7" s="37">
        <f>'[1]STA-3SG'!FT8</f>
        <v>43458.67369990371</v>
      </c>
      <c r="H7" s="37">
        <f>'[1]STA-3SG'!FU8</f>
        <v>37943.35347753321</v>
      </c>
      <c r="I7" s="37">
        <f>'[1]STA-3SG'!FV8</f>
        <v>38293.81367107747</v>
      </c>
      <c r="J7" s="37">
        <f>'[1]STA-3SG'!FW8</f>
        <v>37128.71152777416</v>
      </c>
      <c r="K7" s="37">
        <f>'[1]STA-3SG'!FX8</f>
        <v>32470.727256284386</v>
      </c>
      <c r="L7" s="37">
        <f>'[1]STA-3SG'!FY8</f>
        <v>37457.207343899456</v>
      </c>
      <c r="M7" s="37">
        <f>'[1]STA-3SG'!FZ8</f>
        <v>40443.4832136701</v>
      </c>
      <c r="N7" s="37">
        <f>'[1]STA-3SG'!GA8</f>
        <v>35206.64464608444</v>
      </c>
    </row>
    <row r="8" spans="1:14" s="8" customFormat="1" ht="14.25">
      <c r="A8" s="17" t="s">
        <v>218</v>
      </c>
      <c r="B8" s="39" t="s">
        <v>47</v>
      </c>
      <c r="C8" s="38">
        <f>'[1]STA-3SG'!FP11</f>
        <v>9003.808395495249</v>
      </c>
      <c r="D8" s="38">
        <f>'[1]STA-3SG'!FQ11</f>
        <v>8604.085542411001</v>
      </c>
      <c r="E8" s="38">
        <f>'[1]STA-3SG'!FR11</f>
        <v>7959.6071045736035</v>
      </c>
      <c r="F8" s="38">
        <f>'[1]STA-3SG'!FS11</f>
        <v>7661.334408317996</v>
      </c>
      <c r="G8" s="38">
        <f>'[1]STA-3SG'!FT11</f>
        <v>8570.745923543993</v>
      </c>
      <c r="H8" s="38">
        <f>'[1]STA-3SG'!FU11</f>
        <v>8299.066309594544</v>
      </c>
      <c r="I8" s="38">
        <f>'[1]STA-3SG'!FV11</f>
        <v>8484.379160564527</v>
      </c>
      <c r="J8" s="38">
        <f>'[1]STA-3SG'!FW11</f>
        <v>8313.116778533811</v>
      </c>
      <c r="K8" s="38">
        <f>'[1]STA-3SG'!FX11</f>
        <v>8282.55963992959</v>
      </c>
      <c r="L8" s="38">
        <f>'[1]STA-3SG'!FY11</f>
        <v>8026.993484205558</v>
      </c>
      <c r="M8" s="38">
        <f>'[1]STA-3SG'!FZ11</f>
        <v>8997.106267961524</v>
      </c>
      <c r="N8" s="38">
        <f>'[1]STA-3SG'!GA11</f>
        <v>8981.239918644977</v>
      </c>
    </row>
    <row r="9" spans="1:14" s="2" customFormat="1" ht="15">
      <c r="A9" s="17" t="s">
        <v>219</v>
      </c>
      <c r="B9" s="35" t="s">
        <v>7</v>
      </c>
      <c r="C9" s="37">
        <f aca="true" t="shared" si="1" ref="C9:N9">C10+C13</f>
        <v>82238.71809647408</v>
      </c>
      <c r="D9" s="37">
        <f t="shared" si="1"/>
        <v>84911.3161297725</v>
      </c>
      <c r="E9" s="37">
        <f t="shared" si="1"/>
        <v>88190.88570611464</v>
      </c>
      <c r="F9" s="37">
        <f t="shared" si="1"/>
        <v>86575.03031573349</v>
      </c>
      <c r="G9" s="37">
        <f t="shared" si="1"/>
        <v>88290.57412739478</v>
      </c>
      <c r="H9" s="37">
        <f t="shared" si="1"/>
        <v>89640.45769405909</v>
      </c>
      <c r="I9" s="37">
        <f t="shared" si="1"/>
        <v>90377.78314980009</v>
      </c>
      <c r="J9" s="37">
        <f t="shared" si="1"/>
        <v>93110.39431329946</v>
      </c>
      <c r="K9" s="37">
        <f t="shared" si="1"/>
        <v>94152.0948665176</v>
      </c>
      <c r="L9" s="37">
        <f t="shared" si="1"/>
        <v>94235.02659516179</v>
      </c>
      <c r="M9" s="37">
        <f t="shared" si="1"/>
        <v>95856.05818240817</v>
      </c>
      <c r="N9" s="37">
        <f t="shared" si="1"/>
        <v>95879.21881450654</v>
      </c>
    </row>
    <row r="10" spans="1:14" s="2" customFormat="1" ht="15">
      <c r="A10" s="17" t="s">
        <v>220</v>
      </c>
      <c r="B10" s="35" t="s">
        <v>8</v>
      </c>
      <c r="C10" s="37">
        <f aca="true" t="shared" si="2" ref="C10:N10">C11-C12</f>
        <v>-3194.297484431314</v>
      </c>
      <c r="D10" s="37">
        <f t="shared" si="2"/>
        <v>-945.2618745468008</v>
      </c>
      <c r="E10" s="37">
        <f t="shared" si="2"/>
        <v>2287.5977387013772</v>
      </c>
      <c r="F10" s="37">
        <f t="shared" si="2"/>
        <v>225.53023448098793</v>
      </c>
      <c r="G10" s="37">
        <f t="shared" si="2"/>
        <v>1833.5469462856254</v>
      </c>
      <c r="H10" s="37">
        <f t="shared" si="2"/>
        <v>2713.8327537624555</v>
      </c>
      <c r="I10" s="37">
        <f t="shared" si="2"/>
        <v>2844.687103065149</v>
      </c>
      <c r="J10" s="37">
        <f t="shared" si="2"/>
        <v>4564.125045918903</v>
      </c>
      <c r="K10" s="37">
        <f t="shared" si="2"/>
        <v>4480.395912912452</v>
      </c>
      <c r="L10" s="37">
        <f t="shared" si="2"/>
        <v>4409.370032312126</v>
      </c>
      <c r="M10" s="37">
        <f t="shared" si="2"/>
        <v>4807.276968826782</v>
      </c>
      <c r="N10" s="37">
        <f t="shared" si="2"/>
        <v>3904.9899418117657</v>
      </c>
    </row>
    <row r="11" spans="1:14" s="8" customFormat="1" ht="14.25">
      <c r="A11" s="17" t="s">
        <v>221</v>
      </c>
      <c r="B11" s="36" t="s">
        <v>50</v>
      </c>
      <c r="C11" s="38">
        <f>'[1]STA-3SG'!FP17</f>
        <v>9965.196709138687</v>
      </c>
      <c r="D11" s="38">
        <f>'[1]STA-3SG'!FQ17</f>
        <v>10184.6027529032</v>
      </c>
      <c r="E11" s="38">
        <f>'[1]STA-3SG'!FR17</f>
        <v>12088.672351001376</v>
      </c>
      <c r="F11" s="38">
        <f>'[1]STA-3SG'!FS17</f>
        <v>10895.197808260988</v>
      </c>
      <c r="G11" s="38">
        <f>'[1]STA-3SG'!FT17</f>
        <v>10768.237874495626</v>
      </c>
      <c r="H11" s="38">
        <f>'[1]STA-3SG'!FU17</f>
        <v>11041.625894282455</v>
      </c>
      <c r="I11" s="38">
        <f>'[1]STA-3SG'!FV17</f>
        <v>11067.95254570515</v>
      </c>
      <c r="J11" s="38">
        <f>'[1]STA-3SG'!FW17</f>
        <v>11619.225774228904</v>
      </c>
      <c r="K11" s="38">
        <f>'[1]STA-3SG'!FX17</f>
        <v>11785.755689912452</v>
      </c>
      <c r="L11" s="38">
        <f>'[1]STA-3SG'!FY17</f>
        <v>11595.244790322125</v>
      </c>
      <c r="M11" s="38">
        <f>'[1]STA-3SG'!FZ17</f>
        <v>12878.933717586782</v>
      </c>
      <c r="N11" s="38">
        <f>'[1]STA-3SG'!GA17</f>
        <v>11814.453560251764</v>
      </c>
    </row>
    <row r="12" spans="1:14" s="8" customFormat="1" ht="14.25">
      <c r="A12" s="17" t="s">
        <v>222</v>
      </c>
      <c r="B12" s="39" t="s">
        <v>61</v>
      </c>
      <c r="C12" s="38">
        <f>'[1]STA-3SG'!FP20</f>
        <v>13159.49419357</v>
      </c>
      <c r="D12" s="38">
        <f>'[1]STA-3SG'!FQ20</f>
        <v>11129.86462745</v>
      </c>
      <c r="E12" s="38">
        <f>'[1]STA-3SG'!FR20</f>
        <v>9801.074612299999</v>
      </c>
      <c r="F12" s="38">
        <f>'[1]STA-3SG'!FS20</f>
        <v>10669.66757378</v>
      </c>
      <c r="G12" s="38">
        <f>'[1]STA-3SG'!FT20</f>
        <v>8934.69092821</v>
      </c>
      <c r="H12" s="38">
        <f>'[1]STA-3SG'!FU20</f>
        <v>8327.79314052</v>
      </c>
      <c r="I12" s="38">
        <f>'[1]STA-3SG'!FV20</f>
        <v>8223.26544264</v>
      </c>
      <c r="J12" s="38">
        <f>'[1]STA-3SG'!FW20</f>
        <v>7055.100728310001</v>
      </c>
      <c r="K12" s="38">
        <f>'[1]STA-3SG'!FX20</f>
        <v>7305.359777</v>
      </c>
      <c r="L12" s="38">
        <f>'[1]STA-3SG'!FY20</f>
        <v>7185.87475801</v>
      </c>
      <c r="M12" s="38">
        <f>'[1]STA-3SG'!FZ20</f>
        <v>8071.6567487600005</v>
      </c>
      <c r="N12" s="38">
        <f>'[1]STA-3SG'!GA20</f>
        <v>7909.463618439999</v>
      </c>
    </row>
    <row r="13" spans="1:14" s="2" customFormat="1" ht="15">
      <c r="A13" s="17" t="s">
        <v>223</v>
      </c>
      <c r="B13" s="35" t="s">
        <v>9</v>
      </c>
      <c r="C13" s="37">
        <f aca="true" t="shared" si="3" ref="C13:N13">SUM(C14:C18)</f>
        <v>85433.0155809054</v>
      </c>
      <c r="D13" s="37">
        <f t="shared" si="3"/>
        <v>85856.57800431931</v>
      </c>
      <c r="E13" s="37">
        <f t="shared" si="3"/>
        <v>85903.28796741326</v>
      </c>
      <c r="F13" s="37">
        <f t="shared" si="3"/>
        <v>86349.5000812525</v>
      </c>
      <c r="G13" s="37">
        <f t="shared" si="3"/>
        <v>86457.02718110915</v>
      </c>
      <c r="H13" s="37">
        <f t="shared" si="3"/>
        <v>86926.62494029664</v>
      </c>
      <c r="I13" s="37">
        <f t="shared" si="3"/>
        <v>87533.09604673494</v>
      </c>
      <c r="J13" s="37">
        <f t="shared" si="3"/>
        <v>88546.26926738056</v>
      </c>
      <c r="K13" s="37">
        <f t="shared" si="3"/>
        <v>89671.69895360514</v>
      </c>
      <c r="L13" s="37">
        <f t="shared" si="3"/>
        <v>89825.65656284966</v>
      </c>
      <c r="M13" s="37">
        <f t="shared" si="3"/>
        <v>91048.78121358139</v>
      </c>
      <c r="N13" s="37">
        <f t="shared" si="3"/>
        <v>91974.22887269477</v>
      </c>
    </row>
    <row r="14" spans="1:14" s="8" customFormat="1" ht="14.25">
      <c r="A14" s="17" t="s">
        <v>224</v>
      </c>
      <c r="B14" s="36" t="s">
        <v>56</v>
      </c>
      <c r="C14" s="38">
        <f>'[1]STA-3SG'!FP24</f>
        <v>3378.91142458</v>
      </c>
      <c r="D14" s="38">
        <f>'[1]STA-3SG'!FQ24</f>
        <v>3331.74426793</v>
      </c>
      <c r="E14" s="38">
        <f>'[1]STA-3SG'!FR24</f>
        <v>3279.0270329400005</v>
      </c>
      <c r="F14" s="38">
        <f>'[1]STA-3SG'!FS24</f>
        <v>3305.54828712</v>
      </c>
      <c r="G14" s="38">
        <f>'[1]STA-3SG'!FT24</f>
        <v>3225.0401401199997</v>
      </c>
      <c r="H14" s="38">
        <f>'[1]STA-3SG'!FU24</f>
        <v>3220.2477009100003</v>
      </c>
      <c r="I14" s="38">
        <f>'[1]STA-3SG'!FV24</f>
        <v>3296.48952758</v>
      </c>
      <c r="J14" s="38">
        <f>'[1]STA-3SG'!FW24</f>
        <v>3301.8905776700003</v>
      </c>
      <c r="K14" s="38">
        <f>'[1]STA-3SG'!FX24</f>
        <v>3325.11653364</v>
      </c>
      <c r="L14" s="38">
        <f>'[1]STA-3SG'!FY24</f>
        <v>3341.8605255300004</v>
      </c>
      <c r="M14" s="38">
        <f>'[1]STA-3SG'!FZ24</f>
        <v>3521.0476713000003</v>
      </c>
      <c r="N14" s="38">
        <f>'[1]STA-3SG'!GA24</f>
        <v>3578.9678992999998</v>
      </c>
    </row>
    <row r="15" spans="1:14" s="8" customFormat="1" ht="14.25">
      <c r="A15" s="17" t="s">
        <v>225</v>
      </c>
      <c r="B15" s="36" t="s">
        <v>57</v>
      </c>
      <c r="C15" s="38">
        <f>'[1]STA-3SG'!FP27</f>
        <v>258.56202047000005</v>
      </c>
      <c r="D15" s="38">
        <f>'[1]STA-3SG'!FQ27</f>
        <v>220.76323523</v>
      </c>
      <c r="E15" s="38">
        <f>'[1]STA-3SG'!FR27</f>
        <v>240.81772468</v>
      </c>
      <c r="F15" s="38">
        <f>'[1]STA-3SG'!FS27</f>
        <v>238.80893814</v>
      </c>
      <c r="G15" s="38">
        <f>'[1]STA-3SG'!FT27</f>
        <v>266.75587902</v>
      </c>
      <c r="H15" s="38">
        <f>'[1]STA-3SG'!FU27</f>
        <v>266.33593524</v>
      </c>
      <c r="I15" s="38">
        <f>'[1]STA-3SG'!FV27</f>
        <v>268.36920304</v>
      </c>
      <c r="J15" s="38">
        <f>'[1]STA-3SG'!FW27</f>
        <v>270.61610906</v>
      </c>
      <c r="K15" s="38">
        <f>'[1]STA-3SG'!FX27</f>
        <v>244.18191631</v>
      </c>
      <c r="L15" s="38">
        <f>'[1]STA-3SG'!FY27</f>
        <v>240.07499717</v>
      </c>
      <c r="M15" s="38">
        <f>'[1]STA-3SG'!FZ27</f>
        <v>248.66970557</v>
      </c>
      <c r="N15" s="38">
        <f>'[1]STA-3SG'!GA27</f>
        <v>494.9067870099999</v>
      </c>
    </row>
    <row r="16" spans="1:14" s="8" customFormat="1" ht="14.25">
      <c r="A16" s="17" t="s">
        <v>226</v>
      </c>
      <c r="B16" s="36" t="s">
        <v>58</v>
      </c>
      <c r="C16" s="38">
        <f>'[1]STA-3SG'!FP30</f>
        <v>2214.61298264</v>
      </c>
      <c r="D16" s="38">
        <f>'[1]STA-3SG'!FQ30</f>
        <v>2307.87978558</v>
      </c>
      <c r="E16" s="38">
        <f>'[1]STA-3SG'!FR30</f>
        <v>2080.49542585</v>
      </c>
      <c r="F16" s="38">
        <f>'[1]STA-3SG'!FS30</f>
        <v>2054.4122707899996</v>
      </c>
      <c r="G16" s="38">
        <f>'[1]STA-3SG'!FT30</f>
        <v>2122.21069308</v>
      </c>
      <c r="H16" s="38">
        <f>'[1]STA-3SG'!FU30</f>
        <v>1973.52732619</v>
      </c>
      <c r="I16" s="38">
        <f>'[1]STA-3SG'!FV30</f>
        <v>1911.49469762</v>
      </c>
      <c r="J16" s="38">
        <f>'[1]STA-3SG'!FW30</f>
        <v>1895.25999819</v>
      </c>
      <c r="K16" s="38">
        <f>'[1]STA-3SG'!FX30</f>
        <v>2090.01917138</v>
      </c>
      <c r="L16" s="38">
        <f>'[1]STA-3SG'!FY30</f>
        <v>1933.96821909</v>
      </c>
      <c r="M16" s="38">
        <f>'[1]STA-3SG'!FZ30</f>
        <v>2080.53677057</v>
      </c>
      <c r="N16" s="38">
        <f>'[1]STA-3SG'!GA30</f>
        <v>2294.1284625800004</v>
      </c>
    </row>
    <row r="17" spans="1:14" s="8" customFormat="1" ht="14.25">
      <c r="A17" s="17" t="s">
        <v>227</v>
      </c>
      <c r="B17" s="36" t="s">
        <v>59</v>
      </c>
      <c r="C17" s="38">
        <f>'[1]STA-1SG'!FP251+'[1]STA-2SG'!FP244</f>
        <v>33391.242052604495</v>
      </c>
      <c r="D17" s="38">
        <f>'[1]STA-1SG'!FQ251+'[1]STA-2SG'!FQ244</f>
        <v>33614.68747196849</v>
      </c>
      <c r="E17" s="38">
        <f>'[1]STA-1SG'!FR251+'[1]STA-2SG'!FR244</f>
        <v>33631.422941776174</v>
      </c>
      <c r="F17" s="38">
        <f>'[1]STA-1SG'!FS251+'[1]STA-2SG'!FS244</f>
        <v>33808.396903673805</v>
      </c>
      <c r="G17" s="38">
        <f>'[1]STA-1SG'!FT251+'[1]STA-2SG'!FT244</f>
        <v>33713.34393601446</v>
      </c>
      <c r="H17" s="38">
        <f>'[1]STA-1SG'!FU251+'[1]STA-2SG'!FU244</f>
        <v>33939.78805733034</v>
      </c>
      <c r="I17" s="38">
        <f>'[1]STA-1SG'!FV251+'[1]STA-2SG'!FV244</f>
        <v>34323.33550492095</v>
      </c>
      <c r="J17" s="38">
        <f>'[1]STA-1SG'!FW251+'[1]STA-2SG'!FW244</f>
        <v>34715.92613775805</v>
      </c>
      <c r="K17" s="38">
        <f>'[1]STA-1SG'!FX251+'[1]STA-2SG'!FX244</f>
        <v>35402.93757339996</v>
      </c>
      <c r="L17" s="38">
        <f>'[1]STA-1SG'!FY251+'[1]STA-2SG'!FY244</f>
        <v>35317.53074447005</v>
      </c>
      <c r="M17" s="38">
        <f>'[1]STA-1SG'!FZ251+'[1]STA-2SG'!FZ244</f>
        <v>35676.40449125004</v>
      </c>
      <c r="N17" s="38">
        <f>'[1]STA-1SG'!GA251+'[1]STA-2SG'!GA244</f>
        <v>35489.93801905767</v>
      </c>
    </row>
    <row r="18" spans="1:14" s="8" customFormat="1" ht="14.25">
      <c r="A18" s="17" t="s">
        <v>228</v>
      </c>
      <c r="B18" s="36" t="s">
        <v>60</v>
      </c>
      <c r="C18" s="38">
        <f>'[1]STA-1SG'!FP270+'[1]STA-2SG'!FP263</f>
        <v>46189.68710061091</v>
      </c>
      <c r="D18" s="38">
        <f>'[1]STA-1SG'!FQ270+'[1]STA-2SG'!FQ263</f>
        <v>46381.50324361082</v>
      </c>
      <c r="E18" s="38">
        <f>'[1]STA-1SG'!FR270+'[1]STA-2SG'!FR263</f>
        <v>46671.52484216708</v>
      </c>
      <c r="F18" s="38">
        <f>'[1]STA-1SG'!FS270+'[1]STA-2SG'!FS263</f>
        <v>46942.33368152869</v>
      </c>
      <c r="G18" s="38">
        <f>'[1]STA-1SG'!FT270+'[1]STA-2SG'!FT263</f>
        <v>47129.67653287469</v>
      </c>
      <c r="H18" s="38">
        <f>'[1]STA-1SG'!FU270+'[1]STA-2SG'!FU263</f>
        <v>47526.72592062629</v>
      </c>
      <c r="I18" s="38">
        <f>'[1]STA-1SG'!FV270+'[1]STA-2SG'!FV263</f>
        <v>47733.40711357399</v>
      </c>
      <c r="J18" s="38">
        <f>'[1]STA-1SG'!FW270+'[1]STA-2SG'!FW263</f>
        <v>48362.5764447025</v>
      </c>
      <c r="K18" s="38">
        <f>'[1]STA-1SG'!FX270+'[1]STA-2SG'!FX263</f>
        <v>48609.44375887517</v>
      </c>
      <c r="L18" s="38">
        <f>'[1]STA-1SG'!FY270+'[1]STA-2SG'!FY263</f>
        <v>48992.222076589605</v>
      </c>
      <c r="M18" s="38">
        <f>'[1]STA-1SG'!FZ270+'[1]STA-2SG'!FZ263</f>
        <v>49522.12257489134</v>
      </c>
      <c r="N18" s="38">
        <f>'[1]STA-1SG'!GA270+'[1]STA-2SG'!GA263</f>
        <v>50116.28770474711</v>
      </c>
    </row>
    <row r="19" spans="1:89" s="78" customFormat="1" ht="15">
      <c r="A19" s="77" t="s">
        <v>229</v>
      </c>
      <c r="B19" s="35" t="s">
        <v>10</v>
      </c>
      <c r="C19" s="80">
        <f aca="true" t="shared" si="4" ref="C19:H19">C20+C21+C28+C34</f>
        <v>80799.47835703185</v>
      </c>
      <c r="D19" s="80">
        <f t="shared" si="4"/>
        <v>82969.94815604284</v>
      </c>
      <c r="E19" s="80">
        <f t="shared" si="4"/>
        <v>86450.35905229146</v>
      </c>
      <c r="F19" s="80">
        <f t="shared" si="4"/>
        <v>87871.72678595255</v>
      </c>
      <c r="G19" s="80">
        <f t="shared" si="4"/>
        <v>87747.57128339505</v>
      </c>
      <c r="H19" s="80">
        <f t="shared" si="4"/>
        <v>85109.27955604017</v>
      </c>
      <c r="I19" s="80">
        <f aca="true" t="shared" si="5" ref="I19:N19">I20+I21+I28+I34</f>
        <v>86377.13951468811</v>
      </c>
      <c r="J19" s="80">
        <f t="shared" si="5"/>
        <v>86807.6092265074</v>
      </c>
      <c r="K19" s="80">
        <f t="shared" si="5"/>
        <v>85000.53716660416</v>
      </c>
      <c r="L19" s="80">
        <f t="shared" si="5"/>
        <v>86340.55553164418</v>
      </c>
      <c r="M19" s="80">
        <f t="shared" si="5"/>
        <v>86286.37686350045</v>
      </c>
      <c r="N19" s="80">
        <f t="shared" si="5"/>
        <v>85949.4907128853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</row>
    <row r="20" spans="1:66" s="2" customFormat="1" ht="15">
      <c r="A20" s="17" t="s">
        <v>230</v>
      </c>
      <c r="B20" s="35" t="s">
        <v>11</v>
      </c>
      <c r="C20" s="37">
        <f>'[1]STA-3SG'!FP38</f>
        <v>3008.1413083899993</v>
      </c>
      <c r="D20" s="37">
        <f>'[1]STA-3SG'!FQ38</f>
        <v>2890.4352408999994</v>
      </c>
      <c r="E20" s="37">
        <f>'[1]STA-3SG'!FR38</f>
        <v>2764.56794863</v>
      </c>
      <c r="F20" s="37">
        <f>'[1]STA-3SG'!FS38</f>
        <v>2920.7699267158987</v>
      </c>
      <c r="G20" s="37">
        <f>'[1]STA-3SG'!FT38</f>
        <v>2838.6898733661046</v>
      </c>
      <c r="H20" s="37">
        <f>'[1]STA-3SG'!FU38</f>
        <v>2840.3269971739983</v>
      </c>
      <c r="I20" s="37">
        <f>'[1]STA-3SG'!FV38</f>
        <v>2953.3276571611555</v>
      </c>
      <c r="J20" s="37">
        <f>'[1]STA-3SG'!FW38</f>
        <v>2878.883958941922</v>
      </c>
      <c r="K20" s="37">
        <f>'[1]STA-3SG'!FX38</f>
        <v>2904.68901342</v>
      </c>
      <c r="L20" s="37">
        <f>'[1]STA-3SG'!FY38</f>
        <v>2963.6497269547563</v>
      </c>
      <c r="M20" s="37">
        <f>'[1]STA-3SG'!FZ38</f>
        <v>3009.3795407514153</v>
      </c>
      <c r="N20" s="37">
        <f>'[1]STA-3SG'!GA38</f>
        <v>2884.042847519042</v>
      </c>
      <c r="BN20" s="8"/>
    </row>
    <row r="21" spans="1:14" s="2" customFormat="1" ht="15">
      <c r="A21" s="17" t="s">
        <v>231</v>
      </c>
      <c r="B21" s="35" t="s">
        <v>12</v>
      </c>
      <c r="C21" s="37">
        <f aca="true" t="shared" si="6" ref="C21:N21">SUM(C22:C27)</f>
        <v>36486.34544910773</v>
      </c>
      <c r="D21" s="37">
        <f t="shared" si="6"/>
        <v>38015.53249396498</v>
      </c>
      <c r="E21" s="37">
        <f t="shared" si="6"/>
        <v>41127.077672289975</v>
      </c>
      <c r="F21" s="37">
        <f t="shared" si="6"/>
        <v>40616.72592563489</v>
      </c>
      <c r="G21" s="37">
        <f t="shared" si="6"/>
        <v>38739.47292223746</v>
      </c>
      <c r="H21" s="37">
        <f t="shared" si="6"/>
        <v>36765.35574586495</v>
      </c>
      <c r="I21" s="37">
        <f t="shared" si="6"/>
        <v>37701.56821829771</v>
      </c>
      <c r="J21" s="37">
        <f t="shared" si="6"/>
        <v>37872.68006316762</v>
      </c>
      <c r="K21" s="37">
        <f t="shared" si="6"/>
        <v>37041.20851902001</v>
      </c>
      <c r="L21" s="37">
        <f t="shared" si="6"/>
        <v>37239.0684754663</v>
      </c>
      <c r="M21" s="37">
        <f t="shared" si="6"/>
        <v>36538.38135842244</v>
      </c>
      <c r="N21" s="37">
        <f t="shared" si="6"/>
        <v>36768.79890241228</v>
      </c>
    </row>
    <row r="22" spans="1:14" s="8" customFormat="1" ht="14.25">
      <c r="A22" s="17" t="s">
        <v>232</v>
      </c>
      <c r="B22" s="36" t="s">
        <v>56</v>
      </c>
      <c r="C22" s="38">
        <f>'[1]STA-1SG'!FP390+'[1]STA-2SG'!FP307</f>
        <v>4658.843780769999</v>
      </c>
      <c r="D22" s="38">
        <f>'[1]STA-1SG'!FQ390+'[1]STA-2SG'!FQ307</f>
        <v>4766.13085246</v>
      </c>
      <c r="E22" s="38">
        <f>'[1]STA-1SG'!FR390+'[1]STA-2SG'!FR307</f>
        <v>5198.18691749</v>
      </c>
      <c r="F22" s="38">
        <f>'[1]STA-1SG'!FS390+'[1]STA-2SG'!FS307</f>
        <v>5310.024006379998</v>
      </c>
      <c r="G22" s="38">
        <f>'[1]STA-1SG'!FT390+'[1]STA-2SG'!FT307</f>
        <v>5065.184105380001</v>
      </c>
      <c r="H22" s="38">
        <f>'[1]STA-1SG'!FU390+'[1]STA-2SG'!FU307</f>
        <v>4407.78616504</v>
      </c>
      <c r="I22" s="38">
        <f>'[1]STA-1SG'!FV390+'[1]STA-2SG'!FV307</f>
        <v>4472.48476484</v>
      </c>
      <c r="J22" s="38">
        <f>'[1]STA-1SG'!FW390+'[1]STA-2SG'!FW307</f>
        <v>4404.809374409999</v>
      </c>
      <c r="K22" s="38">
        <f>'[1]STA-1SG'!FX390+'[1]STA-2SG'!FX307</f>
        <v>4536.979948270002</v>
      </c>
      <c r="L22" s="38">
        <f>'[1]STA-1SG'!FY390+'[1]STA-2SG'!FY307</f>
        <v>4918.18406676</v>
      </c>
      <c r="M22" s="38">
        <f>'[1]STA-1SG'!FZ390+'[1]STA-2SG'!FZ307</f>
        <v>4489.18517237</v>
      </c>
      <c r="N22" s="38">
        <f>'[1]STA-1SG'!GA390+'[1]STA-2SG'!GA307</f>
        <v>4349.01014901</v>
      </c>
    </row>
    <row r="23" spans="1:14" s="8" customFormat="1" ht="14.25">
      <c r="A23" s="17" t="s">
        <v>233</v>
      </c>
      <c r="B23" s="36" t="s">
        <v>57</v>
      </c>
      <c r="C23" s="38">
        <f>'[1]STA-1SG'!FP393+'[1]STA-2SG'!FP310</f>
        <v>1011.4097038699999</v>
      </c>
      <c r="D23" s="38">
        <f>'[1]STA-1SG'!FQ393+'[1]STA-2SG'!FQ310</f>
        <v>1107.25715993</v>
      </c>
      <c r="E23" s="38">
        <f>'[1]STA-1SG'!FR393+'[1]STA-2SG'!FR310</f>
        <v>1391.5600435</v>
      </c>
      <c r="F23" s="38">
        <f>'[1]STA-1SG'!FS393+'[1]STA-2SG'!FS310</f>
        <v>1047.91183097</v>
      </c>
      <c r="G23" s="38">
        <f>'[1]STA-1SG'!FT393+'[1]STA-2SG'!FT310</f>
        <v>1007.08575609</v>
      </c>
      <c r="H23" s="38">
        <f>'[1]STA-1SG'!FU393+'[1]STA-2SG'!FU310</f>
        <v>875.86610549</v>
      </c>
      <c r="I23" s="38">
        <f>'[1]STA-1SG'!FV393+'[1]STA-2SG'!FV310</f>
        <v>872.60165379</v>
      </c>
      <c r="J23" s="38">
        <f>'[1]STA-1SG'!FW393+'[1]STA-2SG'!FW310</f>
        <v>846.0018448300001</v>
      </c>
      <c r="K23" s="38">
        <f>'[1]STA-1SG'!FX393+'[1]STA-2SG'!FX310</f>
        <v>745.5618317200001</v>
      </c>
      <c r="L23" s="38">
        <f>'[1]STA-1SG'!FY393+'[1]STA-2SG'!FY310</f>
        <v>827.5443444299999</v>
      </c>
      <c r="M23" s="38">
        <f>'[1]STA-1SG'!FZ393+'[1]STA-2SG'!FZ310</f>
        <v>709.59518496</v>
      </c>
      <c r="N23" s="38">
        <f>'[1]STA-1SG'!GA393+'[1]STA-2SG'!GA310</f>
        <v>670.21717842</v>
      </c>
    </row>
    <row r="24" spans="1:14" s="8" customFormat="1" ht="14.25">
      <c r="A24" s="17" t="s">
        <v>234</v>
      </c>
      <c r="B24" s="36" t="s">
        <v>58</v>
      </c>
      <c r="C24" s="38">
        <f>'[1]STA-1SG'!FP396+'[1]STA-2SG'!FP313</f>
        <v>1972.27114805</v>
      </c>
      <c r="D24" s="38">
        <f>'[1]STA-1SG'!FQ396+'[1]STA-2SG'!FQ313</f>
        <v>2720.85695761</v>
      </c>
      <c r="E24" s="38">
        <f>'[1]STA-1SG'!FR396+'[1]STA-2SG'!FR313</f>
        <v>2877.27993278</v>
      </c>
      <c r="F24" s="38">
        <f>'[1]STA-1SG'!FS396+'[1]STA-2SG'!FS313</f>
        <v>2840.73919965</v>
      </c>
      <c r="G24" s="38">
        <f>'[1]STA-1SG'!FT396+'[1]STA-2SG'!FT313</f>
        <v>2446.525213149999</v>
      </c>
      <c r="H24" s="38">
        <f>'[1]STA-1SG'!FU396+'[1]STA-2SG'!FU313</f>
        <v>2055.22339035</v>
      </c>
      <c r="I24" s="38">
        <f>'[1]STA-1SG'!FV396+'[1]STA-2SG'!FV313</f>
        <v>2365.5213849999996</v>
      </c>
      <c r="J24" s="38">
        <f>'[1]STA-1SG'!FW396+'[1]STA-2SG'!FW313</f>
        <v>2193.0144764700003</v>
      </c>
      <c r="K24" s="38">
        <f>'[1]STA-1SG'!FX396+'[1]STA-2SG'!FX313</f>
        <v>2247.6008161200007</v>
      </c>
      <c r="L24" s="38">
        <f>'[1]STA-1SG'!FY396+'[1]STA-2SG'!FY313</f>
        <v>2524.3187850083877</v>
      </c>
      <c r="M24" s="38">
        <f>'[1]STA-1SG'!FZ396+'[1]STA-2SG'!FZ313</f>
        <v>2428.83157361</v>
      </c>
      <c r="N24" s="38">
        <f>'[1]STA-1SG'!GA396+'[1]STA-2SG'!GA313</f>
        <v>2633.63706776</v>
      </c>
    </row>
    <row r="25" spans="1:14" s="8" customFormat="1" ht="14.25">
      <c r="A25" s="17" t="s">
        <v>235</v>
      </c>
      <c r="B25" s="36" t="s">
        <v>59</v>
      </c>
      <c r="C25" s="38">
        <f>'[1]STA-1SG'!FP400+'[1]STA-2SG'!FP317</f>
        <v>19885.428977947726</v>
      </c>
      <c r="D25" s="38">
        <f>'[1]STA-1SG'!FQ400+'[1]STA-2SG'!FQ317</f>
        <v>20416.09900309498</v>
      </c>
      <c r="E25" s="38">
        <f>'[1]STA-1SG'!FR400+'[1]STA-2SG'!FR317</f>
        <v>22396.553735389978</v>
      </c>
      <c r="F25" s="38">
        <f>'[1]STA-1SG'!FS400+'[1]STA-2SG'!FS317</f>
        <v>22387.279764844898</v>
      </c>
      <c r="G25" s="38">
        <f>'[1]STA-1SG'!FT400+'[1]STA-2SG'!FT317</f>
        <v>21387.994220707464</v>
      </c>
      <c r="H25" s="38">
        <f>'[1]STA-1SG'!FU400+'[1]STA-2SG'!FU317</f>
        <v>20430.55871178495</v>
      </c>
      <c r="I25" s="38">
        <f>'[1]STA-1SG'!FV400+'[1]STA-2SG'!FV317</f>
        <v>20920.77413113771</v>
      </c>
      <c r="J25" s="38">
        <f>'[1]STA-1SG'!FW400+'[1]STA-2SG'!FW317</f>
        <v>21636.98406962763</v>
      </c>
      <c r="K25" s="38">
        <f>'[1]STA-1SG'!FX400+'[1]STA-2SG'!FX317</f>
        <v>21010.083565420013</v>
      </c>
      <c r="L25" s="38">
        <f>'[1]STA-1SG'!FY400+'[1]STA-2SG'!FY317</f>
        <v>20168.613363547927</v>
      </c>
      <c r="M25" s="38">
        <f>'[1]STA-1SG'!FZ400+'[1]STA-2SG'!FZ317</f>
        <v>19911.495268312476</v>
      </c>
      <c r="N25" s="38">
        <f>'[1]STA-1SG'!GA400+'[1]STA-2SG'!GA317</f>
        <v>20541.861893982303</v>
      </c>
    </row>
    <row r="26" spans="1:14" s="8" customFormat="1" ht="14.25">
      <c r="A26" s="17" t="s">
        <v>236</v>
      </c>
      <c r="B26" s="36" t="s">
        <v>60</v>
      </c>
      <c r="C26" s="38">
        <f>'[1]STA-1SG'!FP403+'[1]STA-2SG'!FP320</f>
        <v>8958.391838470005</v>
      </c>
      <c r="D26" s="38">
        <f>'[1]STA-1SG'!FQ403+'[1]STA-2SG'!FQ320</f>
        <v>9005.18852087</v>
      </c>
      <c r="E26" s="38">
        <f>'[1]STA-1SG'!FR403+'[1]STA-2SG'!FR320</f>
        <v>9263.497043129995</v>
      </c>
      <c r="F26" s="38">
        <f>'[1]STA-1SG'!FS403+'[1]STA-2SG'!FS320</f>
        <v>9030.771123789997</v>
      </c>
      <c r="G26" s="38">
        <f>'[1]STA-1SG'!FT403+'[1]STA-2SG'!FT320</f>
        <v>8832.683626909999</v>
      </c>
      <c r="H26" s="38">
        <f>'[1]STA-1SG'!FU403+'[1]STA-2SG'!FU320</f>
        <v>8995.921373200003</v>
      </c>
      <c r="I26" s="38">
        <f>'[1]STA-1SG'!FV403+'[1]STA-2SG'!FV320</f>
        <v>9070.186283529998</v>
      </c>
      <c r="J26" s="38">
        <f>'[1]STA-1SG'!FW403+'[1]STA-2SG'!FW320</f>
        <v>8791.870297829995</v>
      </c>
      <c r="K26" s="38">
        <f>'[1]STA-1SG'!FX403+'[1]STA-2SG'!FX320</f>
        <v>8500.982357489995</v>
      </c>
      <c r="L26" s="38">
        <f>'[1]STA-1SG'!FY403+'[1]STA-2SG'!FY320</f>
        <v>8800.40791571999</v>
      </c>
      <c r="M26" s="38">
        <f>'[1]STA-1SG'!FZ403+'[1]STA-2SG'!FZ320</f>
        <v>8999.274159169967</v>
      </c>
      <c r="N26" s="38">
        <f>'[1]STA-1SG'!GA403+'[1]STA-2SG'!GA320</f>
        <v>8574.072613239976</v>
      </c>
    </row>
    <row r="27" spans="1:14" s="8" customFormat="1" ht="14.25">
      <c r="A27" s="17" t="s">
        <v>237</v>
      </c>
      <c r="B27" s="39" t="s">
        <v>13</v>
      </c>
      <c r="C27" s="38">
        <f>'[1]STA-3SG'!FP45</f>
        <v>0</v>
      </c>
      <c r="D27" s="38">
        <f>'[1]STA-3SG'!FQ45</f>
        <v>0</v>
      </c>
      <c r="E27" s="38">
        <f>'[1]STA-3SG'!FR45</f>
        <v>0</v>
      </c>
      <c r="F27" s="38">
        <f>'[1]STA-3SG'!FS45</f>
        <v>0</v>
      </c>
      <c r="G27" s="38">
        <f>'[1]STA-3SG'!FT45</f>
        <v>0</v>
      </c>
      <c r="H27" s="38">
        <f>'[1]STA-3SG'!FU45</f>
        <v>0</v>
      </c>
      <c r="I27" s="38">
        <f>'[1]STA-3SG'!FV45</f>
        <v>0</v>
      </c>
      <c r="J27" s="38">
        <f>'[1]STA-3SG'!FW45</f>
        <v>0</v>
      </c>
      <c r="K27" s="38">
        <f>'[1]STA-3SG'!FX45</f>
        <v>0</v>
      </c>
      <c r="L27" s="38">
        <f>'[1]STA-3SG'!FY45</f>
        <v>0</v>
      </c>
      <c r="M27" s="38">
        <f>'[1]STA-3SG'!FZ45</f>
        <v>0</v>
      </c>
      <c r="N27" s="38">
        <f>'[1]STA-3SG'!GA45</f>
        <v>0</v>
      </c>
    </row>
    <row r="28" spans="1:27" s="4" customFormat="1" ht="15">
      <c r="A28" s="17" t="s">
        <v>238</v>
      </c>
      <c r="B28" s="35" t="s">
        <v>14</v>
      </c>
      <c r="C28" s="37">
        <f aca="true" t="shared" si="7" ref="C28:N28">SUM(C29:C33)</f>
        <v>41304.991599534136</v>
      </c>
      <c r="D28" s="37">
        <f t="shared" si="7"/>
        <v>42063.98042117786</v>
      </c>
      <c r="E28" s="37">
        <f t="shared" si="7"/>
        <v>42558.71343137148</v>
      </c>
      <c r="F28" s="37">
        <f t="shared" si="7"/>
        <v>44334.23093360175</v>
      </c>
      <c r="G28" s="37">
        <f t="shared" si="7"/>
        <v>46169.408487791494</v>
      </c>
      <c r="H28" s="37">
        <f t="shared" si="7"/>
        <v>45503.59681300122</v>
      </c>
      <c r="I28" s="37">
        <f t="shared" si="7"/>
        <v>45722.243639229244</v>
      </c>
      <c r="J28" s="37">
        <f t="shared" si="7"/>
        <v>46056.045204397844</v>
      </c>
      <c r="K28" s="37">
        <f t="shared" si="7"/>
        <v>45054.639634164145</v>
      </c>
      <c r="L28" s="37">
        <f t="shared" si="7"/>
        <v>46137.837329223126</v>
      </c>
      <c r="M28" s="37">
        <f t="shared" si="7"/>
        <v>46738.6159643266</v>
      </c>
      <c r="N28" s="37">
        <f t="shared" si="7"/>
        <v>46296.64896295397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14" s="8" customFormat="1" ht="14.25">
      <c r="A29" s="17" t="s">
        <v>239</v>
      </c>
      <c r="B29" s="36" t="s">
        <v>56</v>
      </c>
      <c r="C29" s="38">
        <f>'[1]STA-1SG'!FP330+'[1]STA-2SG'!FP325</f>
        <v>3963.7578349299997</v>
      </c>
      <c r="D29" s="38">
        <f>'[1]STA-1SG'!FQ330+'[1]STA-2SG'!FQ325</f>
        <v>4154.9883382299995</v>
      </c>
      <c r="E29" s="38">
        <f>'[1]STA-1SG'!FR330+'[1]STA-2SG'!FR325</f>
        <v>4010.26524065</v>
      </c>
      <c r="F29" s="38">
        <f>'[1]STA-1SG'!FS330+'[1]STA-2SG'!FS325</f>
        <v>4231.77505624</v>
      </c>
      <c r="G29" s="38">
        <f>'[1]STA-1SG'!FT330+'[1]STA-2SG'!FT325</f>
        <v>2549.22330387</v>
      </c>
      <c r="H29" s="38">
        <f>'[1]STA-1SG'!FU330+'[1]STA-2SG'!FU325</f>
        <v>4864.9883857800005</v>
      </c>
      <c r="I29" s="38">
        <f>'[1]STA-1SG'!FV330+'[1]STA-2SG'!FV325</f>
        <v>4127.178607610001</v>
      </c>
      <c r="J29" s="38">
        <f>'[1]STA-1SG'!FW330+'[1]STA-2SG'!FW325</f>
        <v>4076.0182914399998</v>
      </c>
      <c r="K29" s="38">
        <f>'[1]STA-1SG'!FX330+'[1]STA-2SG'!FX325</f>
        <v>4020.9159626666997</v>
      </c>
      <c r="L29" s="38">
        <f>'[1]STA-1SG'!FY330+'[1]STA-2SG'!FY325</f>
        <v>4098.715321218499</v>
      </c>
      <c r="M29" s="38">
        <f>'[1]STA-1SG'!FZ330+'[1]STA-2SG'!FZ325</f>
        <v>3871.2592557252</v>
      </c>
      <c r="N29" s="38">
        <f>'[1]STA-1SG'!GA330+'[1]STA-2SG'!GA325</f>
        <v>3930.437604076199</v>
      </c>
    </row>
    <row r="30" spans="1:14" s="8" customFormat="1" ht="14.25">
      <c r="A30" s="17" t="s">
        <v>240</v>
      </c>
      <c r="B30" s="36" t="s">
        <v>57</v>
      </c>
      <c r="C30" s="38">
        <f>'[1]STA-1SG'!FP333+'[1]STA-2SG'!FP328</f>
        <v>549.3008573999998</v>
      </c>
      <c r="D30" s="38">
        <f>'[1]STA-1SG'!FQ333+'[1]STA-2SG'!FQ328</f>
        <v>469.41227141</v>
      </c>
      <c r="E30" s="38">
        <f>'[1]STA-1SG'!FR333+'[1]STA-2SG'!FR328</f>
        <v>483.41882084</v>
      </c>
      <c r="F30" s="38">
        <f>'[1]STA-1SG'!FS333+'[1]STA-2SG'!FS328</f>
        <v>604.85691394</v>
      </c>
      <c r="G30" s="38">
        <f>'[1]STA-1SG'!FT333+'[1]STA-2SG'!FT328</f>
        <v>2379.23123643</v>
      </c>
      <c r="H30" s="38">
        <f>'[1]STA-1SG'!FU333+'[1]STA-2SG'!FU328</f>
        <v>549.79740333</v>
      </c>
      <c r="I30" s="38">
        <f>'[1]STA-1SG'!FV333+'[1]STA-2SG'!FV328</f>
        <v>542.1790684099999</v>
      </c>
      <c r="J30" s="38">
        <f>'[1]STA-1SG'!FW333+'[1]STA-2SG'!FW328</f>
        <v>532.8935127100001</v>
      </c>
      <c r="K30" s="38">
        <f>'[1]STA-1SG'!FX333+'[1]STA-2SG'!FX328</f>
        <v>508.512002707</v>
      </c>
      <c r="L30" s="38">
        <f>'[1]STA-1SG'!FY333+'[1]STA-2SG'!FY328</f>
        <v>450.21212639579994</v>
      </c>
      <c r="M30" s="38">
        <f>'[1]STA-1SG'!FZ333+'[1]STA-2SG'!FZ328</f>
        <v>441.3841546098999</v>
      </c>
      <c r="N30" s="38">
        <f>'[1]STA-1SG'!GA333+'[1]STA-2SG'!GA328</f>
        <v>361.7328010392</v>
      </c>
    </row>
    <row r="31" spans="1:14" s="8" customFormat="1" ht="14.25">
      <c r="A31" s="17" t="s">
        <v>241</v>
      </c>
      <c r="B31" s="36" t="s">
        <v>58</v>
      </c>
      <c r="C31" s="38">
        <f>'[1]STA-1SG'!FP336+'[1]STA-2SG'!FP331</f>
        <v>1375.7042276900002</v>
      </c>
      <c r="D31" s="38">
        <f>'[1]STA-1SG'!FQ336+'[1]STA-2SG'!FQ331</f>
        <v>1775.0715140699997</v>
      </c>
      <c r="E31" s="38">
        <f>'[1]STA-1SG'!FR336+'[1]STA-2SG'!FR331</f>
        <v>1919.51043362</v>
      </c>
      <c r="F31" s="38">
        <f>'[1]STA-1SG'!FS336+'[1]STA-2SG'!FS331</f>
        <v>2145.10833605</v>
      </c>
      <c r="G31" s="38">
        <f>'[1]STA-1SG'!FT336+'[1]STA-2SG'!FT331</f>
        <v>2280.8771414199996</v>
      </c>
      <c r="H31" s="38">
        <f>'[1]STA-1SG'!FU336+'[1]STA-2SG'!FU331</f>
        <v>1626.8534802400002</v>
      </c>
      <c r="I31" s="38">
        <f>'[1]STA-1SG'!FV336+'[1]STA-2SG'!FV331</f>
        <v>2097.42465782</v>
      </c>
      <c r="J31" s="38">
        <f>'[1]STA-1SG'!FW336+'[1]STA-2SG'!FW331</f>
        <v>2308.7710228500005</v>
      </c>
      <c r="K31" s="38">
        <f>'[1]STA-1SG'!FX336+'[1]STA-2SG'!FX331</f>
        <v>2409.2271209633</v>
      </c>
      <c r="L31" s="38">
        <f>'[1]STA-1SG'!FY336+'[1]STA-2SG'!FY331</f>
        <v>2385.3918382864</v>
      </c>
      <c r="M31" s="38">
        <f>'[1]STA-1SG'!FZ336+'[1]STA-2SG'!FZ331</f>
        <v>2444.4780143791</v>
      </c>
      <c r="N31" s="38">
        <f>'[1]STA-1SG'!GA336+'[1]STA-2SG'!GA331</f>
        <v>2650.8469281073</v>
      </c>
    </row>
    <row r="32" spans="1:14" s="8" customFormat="1" ht="14.25">
      <c r="A32" s="17" t="s">
        <v>242</v>
      </c>
      <c r="B32" s="36" t="s">
        <v>59</v>
      </c>
      <c r="C32" s="38">
        <f>'[1]STA-1SG'!FP340+'[1]STA-2SG'!FP335</f>
        <v>11094.50314375015</v>
      </c>
      <c r="D32" s="38">
        <f>'[1]STA-1SG'!FQ340+'[1]STA-2SG'!FQ335</f>
        <v>11225.601823279147</v>
      </c>
      <c r="E32" s="38">
        <f>'[1]STA-1SG'!FR340+'[1]STA-2SG'!FR335</f>
        <v>11294.757359210567</v>
      </c>
      <c r="F32" s="38">
        <f>'[1]STA-1SG'!FS340+'[1]STA-2SG'!FS335</f>
        <v>11797.333185832415</v>
      </c>
      <c r="G32" s="38">
        <f>'[1]STA-1SG'!FT340+'[1]STA-2SG'!FT335</f>
        <v>13130.843210924791</v>
      </c>
      <c r="H32" s="38">
        <f>'[1]STA-1SG'!FU340+'[1]STA-2SG'!FU335</f>
        <v>12540.631439477218</v>
      </c>
      <c r="I32" s="38">
        <f>'[1]STA-1SG'!FV340+'[1]STA-2SG'!FV335</f>
        <v>12695.04154023894</v>
      </c>
      <c r="J32" s="38">
        <f>'[1]STA-1SG'!FW340+'[1]STA-2SG'!FW335</f>
        <v>12680.746562837003</v>
      </c>
      <c r="K32" s="38">
        <f>'[1]STA-1SG'!FX340+'[1]STA-2SG'!FX335</f>
        <v>11102.28082707132</v>
      </c>
      <c r="L32" s="38">
        <f>'[1]STA-1SG'!FY340+'[1]STA-2SG'!FY335</f>
        <v>12380.746189698866</v>
      </c>
      <c r="M32" s="38">
        <f>'[1]STA-1SG'!FZ340+'[1]STA-2SG'!FZ335</f>
        <v>12868.97135079983</v>
      </c>
      <c r="N32" s="38">
        <f>'[1]STA-1SG'!GA340+'[1]STA-2SG'!GA335</f>
        <v>11992.722670264102</v>
      </c>
    </row>
    <row r="33" spans="1:14" s="8" customFormat="1" ht="14.25">
      <c r="A33" s="17" t="s">
        <v>243</v>
      </c>
      <c r="B33" s="36" t="s">
        <v>60</v>
      </c>
      <c r="C33" s="38">
        <f>'[1]STA-1SG'!FP343+'[1]STA-2SG'!FP338</f>
        <v>24321.725535763988</v>
      </c>
      <c r="D33" s="38">
        <f>'[1]STA-1SG'!FQ343+'[1]STA-2SG'!FQ338</f>
        <v>24438.906474188716</v>
      </c>
      <c r="E33" s="38">
        <f>'[1]STA-1SG'!FR343+'[1]STA-2SG'!FR338</f>
        <v>24850.76157705091</v>
      </c>
      <c r="F33" s="38">
        <f>'[1]STA-1SG'!FS343+'[1]STA-2SG'!FS338</f>
        <v>25555.15744153933</v>
      </c>
      <c r="G33" s="38">
        <f>'[1]STA-1SG'!FT343+'[1]STA-2SG'!FT338</f>
        <v>25829.233595146703</v>
      </c>
      <c r="H33" s="38">
        <f>'[1]STA-1SG'!FU343+'[1]STA-2SG'!FU338</f>
        <v>25921.326104174004</v>
      </c>
      <c r="I33" s="38">
        <f>'[1]STA-1SG'!FV343+'[1]STA-2SG'!FV338</f>
        <v>26260.419765150302</v>
      </c>
      <c r="J33" s="38">
        <f>'[1]STA-1SG'!FW343+'[1]STA-2SG'!FW338</f>
        <v>26457.615814560842</v>
      </c>
      <c r="K33" s="38">
        <f>'[1]STA-1SG'!FX343+'[1]STA-2SG'!FX338</f>
        <v>27013.703720755824</v>
      </c>
      <c r="L33" s="38">
        <f>'[1]STA-1SG'!FY343+'[1]STA-2SG'!FY338</f>
        <v>26822.771853623566</v>
      </c>
      <c r="M33" s="38">
        <f>'[1]STA-1SG'!FZ343+'[1]STA-2SG'!FZ338</f>
        <v>27112.523188812567</v>
      </c>
      <c r="N33" s="38">
        <f>'[1]STA-1SG'!GA343+'[1]STA-2SG'!GA338</f>
        <v>27360.908959467168</v>
      </c>
    </row>
    <row r="34" spans="1:27" s="4" customFormat="1" ht="15">
      <c r="A34" s="17" t="s">
        <v>244</v>
      </c>
      <c r="B34" s="35" t="s">
        <v>5</v>
      </c>
      <c r="C34" s="37">
        <f>'[1]STA-3SG'!FP50</f>
        <v>0</v>
      </c>
      <c r="D34" s="37">
        <f>'[1]STA-3SG'!FQ50</f>
        <v>0</v>
      </c>
      <c r="E34" s="37">
        <f>'[1]STA-3SG'!FR50</f>
        <v>0</v>
      </c>
      <c r="F34" s="37">
        <f>'[1]STA-3SG'!FS50</f>
        <v>0</v>
      </c>
      <c r="G34" s="37">
        <f>'[1]STA-3SG'!FT50</f>
        <v>0</v>
      </c>
      <c r="H34" s="37">
        <f>'[1]STA-3SG'!FU50</f>
        <v>0</v>
      </c>
      <c r="I34" s="37">
        <f>'[1]STA-3SG'!FV50</f>
        <v>0</v>
      </c>
      <c r="J34" s="37">
        <f>'[1]STA-3SG'!FW50</f>
        <v>0</v>
      </c>
      <c r="K34" s="37">
        <f>'[1]STA-3SG'!FX50</f>
        <v>0</v>
      </c>
      <c r="L34" s="37">
        <f>'[1]STA-3SG'!FY50</f>
        <v>0</v>
      </c>
      <c r="M34" s="37">
        <f>'[1]STA-3SG'!FZ50</f>
        <v>0</v>
      </c>
      <c r="N34" s="37">
        <f>'[1]STA-3SG'!GA50</f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s="4" customFormat="1" ht="15">
      <c r="A35" s="17" t="s">
        <v>245</v>
      </c>
      <c r="B35" s="35" t="s">
        <v>70</v>
      </c>
      <c r="C35" s="37">
        <f>'[1]STA-3SG'!FP55</f>
        <v>2133.05875627</v>
      </c>
      <c r="D35" s="37">
        <f>'[1]STA-3SG'!FQ55</f>
        <v>2234.16783219</v>
      </c>
      <c r="E35" s="37">
        <f>'[1]STA-3SG'!FR55</f>
        <v>1475.5220892500004</v>
      </c>
      <c r="F35" s="37">
        <f>'[1]STA-3SG'!FS55</f>
        <v>1313.0185471000002</v>
      </c>
      <c r="G35" s="37">
        <f>'[1]STA-3SG'!FT55</f>
        <v>1399.5645274199999</v>
      </c>
      <c r="H35" s="37">
        <f>'[1]STA-3SG'!FU55</f>
        <v>2708.96767476</v>
      </c>
      <c r="I35" s="37">
        <f>'[1]STA-3SG'!FV55</f>
        <v>1955.30777851</v>
      </c>
      <c r="J35" s="37">
        <f>'[1]STA-3SG'!FW55</f>
        <v>1779.07059537</v>
      </c>
      <c r="K35" s="37">
        <f>'[1]STA-3SG'!FX55</f>
        <v>2001.1041313899998</v>
      </c>
      <c r="L35" s="37">
        <f>'[1]STA-3SG'!FY55</f>
        <v>1865.1199226</v>
      </c>
      <c r="M35" s="37">
        <f>'[1]STA-3SG'!FZ55</f>
        <v>2320.9904869099996</v>
      </c>
      <c r="N35" s="37">
        <f>'[1]STA-3SG'!GA55</f>
        <v>1776.62542619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s="4" customFormat="1" ht="15">
      <c r="A36" s="17" t="s">
        <v>313</v>
      </c>
      <c r="B36" s="35" t="s">
        <v>72</v>
      </c>
      <c r="C36" s="37">
        <f>'[1]STA-3SG'!FP59</f>
        <v>24399.250970226578</v>
      </c>
      <c r="D36" s="37">
        <f>'[1]STA-3SG'!FQ59</f>
        <v>25042.476554006575</v>
      </c>
      <c r="E36" s="37">
        <f>'[1]STA-3SG'!FR59</f>
        <v>25327.233947693137</v>
      </c>
      <c r="F36" s="37">
        <f>'[1]STA-3SG'!FS59</f>
        <v>25584.28016003739</v>
      </c>
      <c r="G36" s="37">
        <f>'[1]STA-3SG'!FT59</f>
        <v>25863.892264717586</v>
      </c>
      <c r="H36" s="37">
        <f>'[1]STA-3SG'!FU59</f>
        <v>26450.807173371646</v>
      </c>
      <c r="I36" s="37">
        <f>'[1]STA-3SG'!FV59</f>
        <v>27034.288376779863</v>
      </c>
      <c r="J36" s="37">
        <f>'[1]STA-3SG'!FW59</f>
        <v>26817.39213093534</v>
      </c>
      <c r="K36" s="37">
        <f>'[1]STA-3SG'!FX59</f>
        <v>26953.21503747808</v>
      </c>
      <c r="L36" s="37">
        <f>'[1]STA-3SG'!FY59</f>
        <v>31264.455308634217</v>
      </c>
      <c r="M36" s="37">
        <f>'[1]STA-3SG'!FZ59</f>
        <v>31224.062599668076</v>
      </c>
      <c r="N36" s="37">
        <f>'[1]STA-3SG'!GA59</f>
        <v>29841.6054904674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s="4" customFormat="1" ht="15">
      <c r="A37" s="17" t="s">
        <v>246</v>
      </c>
      <c r="B37" s="35" t="s">
        <v>73</v>
      </c>
      <c r="C37" s="37">
        <f>'[1]STA-3SG'!FP63</f>
        <v>17.089</v>
      </c>
      <c r="D37" s="37">
        <f>'[1]STA-3SG'!FQ63</f>
        <v>17.193</v>
      </c>
      <c r="E37" s="37">
        <f>'[1]STA-3SG'!FR63</f>
        <v>17.319</v>
      </c>
      <c r="F37" s="37">
        <f>'[1]STA-3SG'!FS63</f>
        <v>17.291</v>
      </c>
      <c r="G37" s="37">
        <f>'[1]STA-3SG'!FT63</f>
        <v>17.546</v>
      </c>
      <c r="H37" s="37">
        <f>'[1]STA-3SG'!FU63</f>
        <v>17.675</v>
      </c>
      <c r="I37" s="37">
        <f>'[1]STA-3SG'!FV63</f>
        <v>17.808</v>
      </c>
      <c r="J37" s="37">
        <f>'[1]STA-3SG'!FW63</f>
        <v>17.943</v>
      </c>
      <c r="K37" s="37">
        <f>'[1]STA-3SG'!FX63</f>
        <v>251.022</v>
      </c>
      <c r="L37" s="37">
        <f>'[1]STA-3SG'!FY63</f>
        <v>7.766</v>
      </c>
      <c r="M37" s="37">
        <f>'[1]STA-3SG'!FZ63</f>
        <v>7.797</v>
      </c>
      <c r="N37" s="37">
        <f>'[1]STA-3SG'!GA63</f>
        <v>7.837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s="4" customFormat="1" ht="15">
      <c r="A38" s="17" t="s">
        <v>247</v>
      </c>
      <c r="B38" s="35" t="s">
        <v>74</v>
      </c>
      <c r="C38" s="37">
        <f>'[1]STA-3SG'!FP67</f>
        <v>61.872927880000006</v>
      </c>
      <c r="D38" s="37">
        <f>'[1]STA-3SG'!FQ67</f>
        <v>47.33882466</v>
      </c>
      <c r="E38" s="37">
        <f>'[1]STA-3SG'!FR67</f>
        <v>23.66278458</v>
      </c>
      <c r="F38" s="37">
        <f>'[1]STA-3SG'!FS67</f>
        <v>26.951546309999998</v>
      </c>
      <c r="G38" s="37">
        <f>'[1]STA-3SG'!FT67</f>
        <v>75.4607244</v>
      </c>
      <c r="H38" s="37">
        <f>'[1]STA-3SG'!FU67</f>
        <v>35.420657829999996</v>
      </c>
      <c r="I38" s="37">
        <f>'[1]STA-3SG'!FV67</f>
        <v>38.53640799</v>
      </c>
      <c r="J38" s="37">
        <f>'[1]STA-3SG'!FW67</f>
        <v>108.82032341</v>
      </c>
      <c r="K38" s="37">
        <f>'[1]STA-3SG'!FX67</f>
        <v>72.78257187</v>
      </c>
      <c r="L38" s="37">
        <f>'[1]STA-3SG'!FY67</f>
        <v>76.631474</v>
      </c>
      <c r="M38" s="37">
        <f>'[1]STA-3SG'!FZ67</f>
        <v>74.36548417</v>
      </c>
      <c r="N38" s="37">
        <f>'[1]STA-3SG'!GA67</f>
        <v>78.3226815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s="2" customFormat="1" ht="15">
      <c r="A39" s="17" t="s">
        <v>248</v>
      </c>
      <c r="B39" s="35" t="s">
        <v>75</v>
      </c>
      <c r="C39" s="37">
        <f>'[1]STA-3SG'!FP74</f>
        <v>20409.79581825636</v>
      </c>
      <c r="D39" s="37">
        <f>'[1]STA-3SG'!FQ74</f>
        <v>20515.450620764797</v>
      </c>
      <c r="E39" s="37">
        <f>'[1]STA-3SG'!FR74</f>
        <v>22172.111893955815</v>
      </c>
      <c r="F39" s="37">
        <f>'[1]STA-3SG'!FS74</f>
        <v>22064.4651617524</v>
      </c>
      <c r="G39" s="37">
        <f>'[1]STA-3SG'!FT74</f>
        <v>23558.482306325863</v>
      </c>
      <c r="H39" s="37">
        <f>'[1]STA-3SG'!FU74</f>
        <v>22922.208390786225</v>
      </c>
      <c r="I39" s="37">
        <f>'[1]STA-3SG'!FV74</f>
        <v>22801.6259299362</v>
      </c>
      <c r="J39" s="37">
        <f>'[1]STA-3SG'!FW74</f>
        <v>23232.53141459002</v>
      </c>
      <c r="K39" s="37">
        <f>'[1]STA-3SG'!FX74</f>
        <v>22738.23047519902</v>
      </c>
      <c r="L39" s="37">
        <f>'[1]STA-3SG'!FY74</f>
        <v>22969.095863080558</v>
      </c>
      <c r="M39" s="37">
        <f>'[1]STA-3SG'!FZ74</f>
        <v>23282.660640349153</v>
      </c>
      <c r="N39" s="37">
        <f>'[1]STA-3SG'!GA74</f>
        <v>21314.973629720364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s="4" customFormat="1" ht="15">
      <c r="A40" s="17" t="s">
        <v>249</v>
      </c>
      <c r="B40" s="35" t="s">
        <v>80</v>
      </c>
      <c r="C40" s="37">
        <f aca="true" t="shared" si="8" ref="C40:N40">C41+C42+C43</f>
        <v>-16121.225656458308</v>
      </c>
      <c r="D40" s="37">
        <f t="shared" si="8"/>
        <v>-14552.639366589408</v>
      </c>
      <c r="E40" s="37">
        <f t="shared" si="8"/>
        <v>-14467.624195219076</v>
      </c>
      <c r="F40" s="37">
        <f t="shared" si="8"/>
        <v>-15318.817451524208</v>
      </c>
      <c r="G40" s="37">
        <f t="shared" si="8"/>
        <v>-15484.015781360795</v>
      </c>
      <c r="H40" s="37">
        <f t="shared" si="8"/>
        <v>-17959.613394497825</v>
      </c>
      <c r="I40" s="37">
        <f t="shared" si="8"/>
        <v>-18037.488884642804</v>
      </c>
      <c r="J40" s="37">
        <f t="shared" si="8"/>
        <v>-16837.377812626903</v>
      </c>
      <c r="K40" s="37">
        <f t="shared" si="8"/>
        <v>-18676.6289673789</v>
      </c>
      <c r="L40" s="37">
        <f t="shared" si="8"/>
        <v>-18858.383532588097</v>
      </c>
      <c r="M40" s="37">
        <f t="shared" si="8"/>
        <v>-15893.81801889708</v>
      </c>
      <c r="N40" s="37">
        <f t="shared" si="8"/>
        <v>-16864.231288639752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s="4" customFormat="1" ht="15">
      <c r="A41" s="17"/>
      <c r="B41" s="88" t="s">
        <v>329</v>
      </c>
      <c r="C41" s="37">
        <f>'[1]STA-3SG'!FP79</f>
        <v>-1693.0199673799784</v>
      </c>
      <c r="D41" s="37">
        <f>'[1]STA-3SG'!FQ79</f>
        <v>26.154696480004517</v>
      </c>
      <c r="E41" s="37">
        <f>'[1]STA-3SG'!FR79</f>
        <v>-210.47577324999799</v>
      </c>
      <c r="F41" s="37">
        <f>'[1]STA-3SG'!FS79</f>
        <v>242.83492466999246</v>
      </c>
      <c r="G41" s="37">
        <f>'[1]STA-3SG'!FT79</f>
        <v>-262.670222229998</v>
      </c>
      <c r="H41" s="37">
        <f>'[1]STA-3SG'!FU79</f>
        <v>-2060.3837491400077</v>
      </c>
      <c r="I41" s="37">
        <f>'[1]STA-3SG'!FV79</f>
        <v>-1919.5028812200112</v>
      </c>
      <c r="J41" s="37">
        <f>'[1]STA-3SG'!FW79</f>
        <v>-1168.4383313200103</v>
      </c>
      <c r="K41" s="37">
        <f>'[1]STA-3SG'!FX79</f>
        <v>-1514.3139217299997</v>
      </c>
      <c r="L41" s="37">
        <f>'[1]STA-3SG'!FY79</f>
        <v>-1184.9250955900125</v>
      </c>
      <c r="M41" s="37">
        <f>'[1]STA-3SG'!FZ79</f>
        <v>-1608.0143931900154</v>
      </c>
      <c r="N41" s="37">
        <f>'[1]STA-3SG'!GA79</f>
        <v>-1939.2080430200333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s="4" customFormat="1" ht="15">
      <c r="A42" s="17"/>
      <c r="B42" s="91" t="s">
        <v>330</v>
      </c>
      <c r="C42" s="37">
        <f>'[1]STA-3SG'!FP87</f>
        <v>-911.6660779638801</v>
      </c>
      <c r="D42" s="37">
        <f>'[1]STA-3SG'!FQ87</f>
        <v>-683.6615345666423</v>
      </c>
      <c r="E42" s="37">
        <f>'[1]STA-3SG'!FR87</f>
        <v>-621.6104197889466</v>
      </c>
      <c r="F42" s="37">
        <f>'[1]STA-3SG'!FS87</f>
        <v>-637.2340178031058</v>
      </c>
      <c r="G42" s="37">
        <f>'[1]STA-3SG'!FT87</f>
        <v>-698.8290012322668</v>
      </c>
      <c r="H42" s="37">
        <f>'[1]STA-3SG'!FU87</f>
        <v>-713.6741123753853</v>
      </c>
      <c r="I42" s="37">
        <f>'[1]STA-3SG'!FV87</f>
        <v>-732.5472452401866</v>
      </c>
      <c r="J42" s="37">
        <f>'[1]STA-3SG'!FW87</f>
        <v>-734.7572291173273</v>
      </c>
      <c r="K42" s="37">
        <f>'[1]STA-3SG'!FX87</f>
        <v>-3530.0660009699063</v>
      </c>
      <c r="L42" s="37">
        <f>'[1]STA-3SG'!FY87</f>
        <v>-3827.2343907609143</v>
      </c>
      <c r="M42" s="37">
        <f>'[1]STA-3SG'!FZ87</f>
        <v>-1286.3309457819219</v>
      </c>
      <c r="N42" s="37">
        <f>'[1]STA-3SG'!GA87</f>
        <v>-915.6741023572495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91" s="82" customFormat="1" ht="15">
      <c r="A43" s="81" t="s">
        <v>250</v>
      </c>
      <c r="B43" s="91" t="s">
        <v>330</v>
      </c>
      <c r="C43" s="86">
        <f>'[1]STA-3SG'!FP88</f>
        <v>-13516.53961111445</v>
      </c>
      <c r="D43" s="86">
        <f>'[1]STA-3SG'!FQ88</f>
        <v>-13895.13252850277</v>
      </c>
      <c r="E43" s="86">
        <f>'[1]STA-3SG'!FR88</f>
        <v>-13635.538002180132</v>
      </c>
      <c r="F43" s="86">
        <f>'[1]STA-3SG'!FS88</f>
        <v>-14924.418358391094</v>
      </c>
      <c r="G43" s="86">
        <f>'[1]STA-3SG'!FT88</f>
        <v>-14522.51655789853</v>
      </c>
      <c r="H43" s="86">
        <f>'[1]STA-3SG'!FU88</f>
        <v>-15185.555532982433</v>
      </c>
      <c r="I43" s="86">
        <f>'[1]STA-3SG'!FV88</f>
        <v>-15385.438758182607</v>
      </c>
      <c r="J43" s="86">
        <f>'[1]STA-3SG'!FW88</f>
        <v>-14934.182252189566</v>
      </c>
      <c r="K43" s="86">
        <f>'[1]STA-3SG'!FX88</f>
        <v>-13632.249044678993</v>
      </c>
      <c r="L43" s="86">
        <f>'[1]STA-3SG'!FY88</f>
        <v>-13846.22404623717</v>
      </c>
      <c r="M43" s="86">
        <f>'[1]STA-3SG'!FZ88</f>
        <v>-12999.472679925144</v>
      </c>
      <c r="N43" s="86">
        <f>'[1]STA-3SG'!GA88</f>
        <v>-14009.349143262469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</row>
    <row r="44" spans="1:27" ht="15">
      <c r="A44" s="17"/>
      <c r="B44" s="36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14" ht="14.25">
      <c r="A45" s="1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2" ht="14.25">
      <c r="A46" s="8"/>
      <c r="B46" s="29"/>
    </row>
    <row r="47" spans="1:2" ht="14.25">
      <c r="A47" s="8"/>
      <c r="B47" s="29"/>
    </row>
    <row r="48" spans="1:2" ht="14.25">
      <c r="A48" s="8"/>
      <c r="B48" s="29"/>
    </row>
    <row r="49" spans="1:2" ht="14.25">
      <c r="A49" s="8"/>
      <c r="B49" s="29"/>
    </row>
    <row r="50" spans="1:2" ht="14.25">
      <c r="A50" s="8"/>
      <c r="B50" s="29"/>
    </row>
    <row r="51" spans="1:2" ht="14.25">
      <c r="A51" s="8"/>
      <c r="B51" s="29"/>
    </row>
    <row r="52" spans="1:2" ht="14.25">
      <c r="A52" s="8"/>
      <c r="B52" s="29"/>
    </row>
    <row r="53" spans="1:2" ht="14.25">
      <c r="A53" s="8"/>
      <c r="B53" s="29"/>
    </row>
    <row r="54" spans="1:2" ht="14.25">
      <c r="A54" s="8"/>
      <c r="B54" s="29"/>
    </row>
    <row r="55" spans="1:2" ht="14.25">
      <c r="A55" s="8"/>
      <c r="B55" s="29"/>
    </row>
    <row r="56" spans="1:2" ht="14.25">
      <c r="A56" s="8"/>
      <c r="B56" s="29"/>
    </row>
    <row r="57" spans="1:2" ht="14.25">
      <c r="A57" s="8"/>
      <c r="B57" s="29"/>
    </row>
    <row r="58" spans="1:2" ht="14.25">
      <c r="A58" s="8"/>
      <c r="B58" s="29"/>
    </row>
    <row r="59" spans="1:2" ht="14.25">
      <c r="A59" s="8"/>
      <c r="B59" s="29"/>
    </row>
    <row r="60" spans="1:2" ht="14.25">
      <c r="A60" s="8"/>
      <c r="B60" s="29"/>
    </row>
    <row r="61" spans="1:2" ht="14.25">
      <c r="A61" s="8"/>
      <c r="B61" s="29"/>
    </row>
    <row r="62" spans="1:2" ht="14.25">
      <c r="A62" s="8"/>
      <c r="B62" s="29"/>
    </row>
    <row r="63" spans="1:2" ht="14.25">
      <c r="A63" s="8"/>
      <c r="B63" s="29"/>
    </row>
    <row r="64" spans="1:2" ht="14.25">
      <c r="A64" s="8"/>
      <c r="B64" s="29"/>
    </row>
    <row r="65" spans="1:2" ht="14.25">
      <c r="A65" s="8"/>
      <c r="B65" s="29"/>
    </row>
    <row r="66" spans="1:2" ht="14.25">
      <c r="A66" s="8"/>
      <c r="B66" s="29"/>
    </row>
    <row r="67" spans="1:2" ht="14.25">
      <c r="A67" s="8"/>
      <c r="B67" s="29"/>
    </row>
    <row r="68" spans="1:2" ht="14.25">
      <c r="A68" s="8"/>
      <c r="B68" s="29"/>
    </row>
    <row r="69" spans="1:2" ht="14.25">
      <c r="A69" s="8"/>
      <c r="B69" s="29"/>
    </row>
    <row r="70" spans="1:2" ht="14.25">
      <c r="A70" s="8"/>
      <c r="B70" s="29"/>
    </row>
    <row r="71" spans="1:2" ht="14.25">
      <c r="A71" s="8"/>
      <c r="B71" s="29"/>
    </row>
    <row r="72" spans="1:2" ht="14.25">
      <c r="A72" s="8"/>
      <c r="B72" s="29"/>
    </row>
    <row r="73" spans="1:2" ht="14.25">
      <c r="A73" s="8"/>
      <c r="B73" s="29"/>
    </row>
    <row r="74" spans="1:2" ht="14.25">
      <c r="A74" s="8"/>
      <c r="B74" s="29"/>
    </row>
    <row r="75" spans="1:2" ht="14.25">
      <c r="A75" s="8"/>
      <c r="B75" s="29"/>
    </row>
    <row r="76" spans="1:2" ht="14.25">
      <c r="A76" s="8"/>
      <c r="B76" s="29"/>
    </row>
    <row r="77" spans="1:2" ht="14.25">
      <c r="A77" s="8"/>
      <c r="B77" s="29"/>
    </row>
    <row r="78" spans="1:2" ht="14.25">
      <c r="A78" s="8"/>
      <c r="B78" s="29"/>
    </row>
    <row r="79" spans="1:2" ht="14.25">
      <c r="A79" s="8"/>
      <c r="B79" s="29"/>
    </row>
    <row r="80" spans="1:2" ht="14.25">
      <c r="A80" s="8"/>
      <c r="B80" s="29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4"/>
  <sheetViews>
    <sheetView zoomScalePageLayoutView="0" workbookViewId="0" topLeftCell="B1">
      <pane xSplit="1" ySplit="5" topLeftCell="C12" activePane="bottomRight" state="frozen"/>
      <selection pane="topLeft" activeCell="B1" sqref="B1"/>
      <selection pane="topRight" activeCell="DC1" sqref="DC1"/>
      <selection pane="bottomLeft" activeCell="B6" sqref="B6"/>
      <selection pane="bottomRight" activeCell="F2" sqref="F2"/>
    </sheetView>
  </sheetViews>
  <sheetFormatPr defaultColWidth="9.140625" defaultRowHeight="12.75"/>
  <cols>
    <col min="1" max="1" width="20.7109375" style="0" hidden="1" customWidth="1"/>
    <col min="2" max="2" width="50.28125" style="0" customWidth="1"/>
    <col min="3" max="3" width="12.28125" style="0" customWidth="1"/>
    <col min="4" max="4" width="12.00390625" style="0" customWidth="1"/>
    <col min="5" max="5" width="13.140625" style="0" customWidth="1"/>
    <col min="6" max="6" width="11.8515625" style="0" customWidth="1"/>
    <col min="7" max="7" width="12.140625" style="0" customWidth="1"/>
    <col min="8" max="8" width="13.00390625" style="0" customWidth="1"/>
    <col min="9" max="10" width="14.28125" style="0" customWidth="1"/>
    <col min="11" max="11" width="11.7109375" style="0" customWidth="1"/>
    <col min="12" max="12" width="12.140625" style="0" customWidth="1"/>
    <col min="13" max="14" width="11.57421875" style="0" bestFit="1" customWidth="1"/>
  </cols>
  <sheetData>
    <row r="1" ht="15">
      <c r="B1" s="28" t="s">
        <v>317</v>
      </c>
    </row>
    <row r="2" ht="15">
      <c r="B2" s="28" t="s">
        <v>30</v>
      </c>
    </row>
    <row r="3" ht="14.25">
      <c r="B3" s="42"/>
    </row>
    <row r="4" spans="1:14" s="6" customFormat="1" ht="15">
      <c r="A4" s="69"/>
      <c r="B4" s="71" t="s">
        <v>314</v>
      </c>
      <c r="C4" s="72">
        <v>42400</v>
      </c>
      <c r="D4" s="72">
        <v>42429</v>
      </c>
      <c r="E4" s="72">
        <v>42460</v>
      </c>
      <c r="F4" s="72">
        <v>42490</v>
      </c>
      <c r="G4" s="72">
        <v>42521</v>
      </c>
      <c r="H4" s="72">
        <v>42551</v>
      </c>
      <c r="I4" s="72">
        <v>42582</v>
      </c>
      <c r="J4" s="72">
        <v>42613</v>
      </c>
      <c r="K4" s="72">
        <v>42643</v>
      </c>
      <c r="L4" s="72">
        <v>42674</v>
      </c>
      <c r="M4" s="72">
        <v>42704</v>
      </c>
      <c r="N4" s="72">
        <v>42735</v>
      </c>
    </row>
    <row r="5" spans="1:14" s="26" customFormat="1" ht="15">
      <c r="A5" s="70"/>
      <c r="B5" s="7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s="25" customFormat="1" ht="15">
      <c r="A6" s="17" t="s">
        <v>251</v>
      </c>
      <c r="B6" s="35" t="s">
        <v>73</v>
      </c>
      <c r="C6" s="84">
        <f>'[1]ODC-2SR'!FP74</f>
        <v>82140.0278633154</v>
      </c>
      <c r="D6" s="84">
        <f>'[1]ODC-2SR'!FQ74</f>
        <v>82606.71342489932</v>
      </c>
      <c r="E6" s="84">
        <f>'[1]ODC-2SR'!FR74</f>
        <v>82853.29254533324</v>
      </c>
      <c r="F6" s="84">
        <f>'[1]ODC-2SR'!FS74</f>
        <v>83578.0397946225</v>
      </c>
      <c r="G6" s="84">
        <f>'[1]ODC-2SR'!FT74</f>
        <v>84157.99976173209</v>
      </c>
      <c r="H6" s="84">
        <f>'[1]ODC-2SR'!FU74</f>
        <v>84511.98343170664</v>
      </c>
      <c r="I6" s="84">
        <f>'[1]ODC-2SR'!FV74</f>
        <v>85124.04279864495</v>
      </c>
      <c r="J6" s="84">
        <f>'[1]ODC-2SR'!FW74</f>
        <v>86368.60085836056</v>
      </c>
      <c r="K6" s="84">
        <f>'[1]ODC-2SR'!FX74</f>
        <v>87326.24037658513</v>
      </c>
      <c r="L6" s="84">
        <f>'[1]ODC-2SR'!FY74</f>
        <v>87506.66074117967</v>
      </c>
      <c r="M6" s="84">
        <f>'[1]ODC-2SR'!FZ74</f>
        <v>88813.32805314138</v>
      </c>
      <c r="N6" s="84">
        <f>'[1]ODC-2SR'!GA74</f>
        <v>89430.49979300478</v>
      </c>
    </row>
    <row r="7" spans="1:14" s="75" customFormat="1" ht="14.25">
      <c r="A7" s="17" t="s">
        <v>252</v>
      </c>
      <c r="B7" s="36" t="s">
        <v>16</v>
      </c>
      <c r="C7" s="85">
        <f>'[1]ODC-2SR'!FP76</f>
        <v>0.00559618</v>
      </c>
      <c r="D7" s="85">
        <f>'[1]ODC-2SR'!FQ76</f>
        <v>0.017041169999999998</v>
      </c>
      <c r="E7" s="85">
        <f>'[1]ODC-2SR'!FR76</f>
        <v>0.005627</v>
      </c>
      <c r="F7" s="85">
        <f>'[1]ODC-2SR'!FS76</f>
        <v>0.011758130000000002</v>
      </c>
      <c r="G7" s="85">
        <f>'[1]ODC-2SR'!FT76</f>
        <v>0.00485253</v>
      </c>
      <c r="H7" s="85">
        <f>'[1]ODC-2SR'!FU76</f>
        <v>0.052592</v>
      </c>
      <c r="I7" s="85">
        <f>'[1]ODC-2SR'!FV76</f>
        <v>0.0299957</v>
      </c>
      <c r="J7" s="85">
        <f>'[1]ODC-2SR'!FW76</f>
        <v>0.01517458</v>
      </c>
      <c r="K7" s="85">
        <f>'[1]ODC-2SR'!FX76</f>
        <v>0.028828379999999997</v>
      </c>
      <c r="L7" s="85">
        <f>'[1]ODC-2SR'!FY76</f>
        <v>0.037</v>
      </c>
      <c r="M7" s="85">
        <f>'[1]ODC-2SR'!FZ76</f>
        <v>0.014</v>
      </c>
      <c r="N7" s="85">
        <f>'[1]ODC-2SR'!GA76</f>
        <v>0.00618504</v>
      </c>
    </row>
    <row r="8" spans="1:14" s="8" customFormat="1" ht="14.25">
      <c r="A8" s="17" t="s">
        <v>253</v>
      </c>
      <c r="B8" s="36" t="s">
        <v>17</v>
      </c>
      <c r="C8" s="85">
        <f>'[1]ODC-2SR'!FP79</f>
        <v>25.92204247</v>
      </c>
      <c r="D8" s="85">
        <f>'[1]ODC-2SR'!FQ79</f>
        <v>27.12490125</v>
      </c>
      <c r="E8" s="85">
        <f>'[1]ODC-2SR'!FR79</f>
        <v>26.683111780000004</v>
      </c>
      <c r="F8" s="85">
        <f>'[1]ODC-2SR'!FS79</f>
        <v>27.21143343</v>
      </c>
      <c r="G8" s="85">
        <f>'[1]ODC-2SR'!FT79</f>
        <v>26.70556291</v>
      </c>
      <c r="H8" s="85">
        <f>'[1]ODC-2SR'!FU79</f>
        <v>27.492464</v>
      </c>
      <c r="I8" s="85">
        <f>'[1]ODC-2SR'!FV79</f>
        <v>30.097709870000003</v>
      </c>
      <c r="J8" s="85">
        <f>'[1]ODC-2SR'!FW79</f>
        <v>28.03221201</v>
      </c>
      <c r="K8" s="85">
        <f>'[1]ODC-2SR'!FX79</f>
        <v>25.66460646</v>
      </c>
      <c r="L8" s="85">
        <f>'[1]ODC-2SR'!FY79</f>
        <v>24.643496340000002</v>
      </c>
      <c r="M8" s="85">
        <f>'[1]ODC-2SR'!FZ79</f>
        <v>36.70239273999999</v>
      </c>
      <c r="N8" s="85">
        <f>'[1]ODC-2SR'!GA79</f>
        <v>27.258354339999997</v>
      </c>
    </row>
    <row r="9" spans="1:14" s="8" customFormat="1" ht="14.25">
      <c r="A9" s="17" t="s">
        <v>254</v>
      </c>
      <c r="B9" s="36" t="s">
        <v>18</v>
      </c>
      <c r="C9" s="85">
        <f>'[1]ODC-2SR'!FP80</f>
        <v>687.41648835</v>
      </c>
      <c r="D9" s="85">
        <f>'[1]ODC-2SR'!FQ80</f>
        <v>630.76976468</v>
      </c>
      <c r="E9" s="85">
        <f>'[1]ODC-2SR'!FR80</f>
        <v>698.83654373</v>
      </c>
      <c r="F9" s="85">
        <f>'[1]ODC-2SR'!FS80</f>
        <v>766.96249867</v>
      </c>
      <c r="G9" s="85">
        <f>'[1]ODC-2SR'!FT80</f>
        <v>861.02308956</v>
      </c>
      <c r="H9" s="85">
        <f>'[1]ODC-2SR'!FU80</f>
        <v>874.53000607</v>
      </c>
      <c r="I9" s="85">
        <f>'[1]ODC-2SR'!FV80</f>
        <v>857.2234921</v>
      </c>
      <c r="J9" s="85">
        <f>'[1]ODC-2SR'!FW80</f>
        <v>1018.55659949</v>
      </c>
      <c r="K9" s="85">
        <f>'[1]ODC-2SR'!FX80</f>
        <v>1013.6429398700001</v>
      </c>
      <c r="L9" s="85">
        <f>'[1]ODC-2SR'!FY80</f>
        <v>1060.61452122</v>
      </c>
      <c r="M9" s="85">
        <f>'[1]ODC-2SR'!FZ80</f>
        <v>1251.86275022</v>
      </c>
      <c r="N9" s="85">
        <f>'[1]ODC-2SR'!GA80</f>
        <v>1248.21794207</v>
      </c>
    </row>
    <row r="10" spans="1:14" s="8" customFormat="1" ht="14.25">
      <c r="A10" s="17" t="s">
        <v>255</v>
      </c>
      <c r="B10" s="36" t="s">
        <v>19</v>
      </c>
      <c r="C10" s="85">
        <f>'[1]ODC-2SR'!FP84</f>
        <v>7.449022210000001</v>
      </c>
      <c r="D10" s="85">
        <f>'[1]ODC-2SR'!FQ84</f>
        <v>6.3331209799999995</v>
      </c>
      <c r="E10" s="85">
        <f>'[1]ODC-2SR'!FR84</f>
        <v>6.95352616</v>
      </c>
      <c r="F10" s="85">
        <f>'[1]ODC-2SR'!FS84</f>
        <v>6.503663089999999</v>
      </c>
      <c r="G10" s="85">
        <f>'[1]ODC-2SR'!FT84</f>
        <v>6.59837393</v>
      </c>
      <c r="H10" s="85">
        <f>'[1]ODC-2SR'!FU84</f>
        <v>5.632990039999999</v>
      </c>
      <c r="I10" s="85">
        <f>'[1]ODC-2SR'!FV84</f>
        <v>5.72595625</v>
      </c>
      <c r="J10" s="85">
        <f>'[1]ODC-2SR'!FW84</f>
        <v>9.87700152</v>
      </c>
      <c r="K10" s="85">
        <f>'[1]ODC-2SR'!FX84</f>
        <v>5.18144787</v>
      </c>
      <c r="L10" s="85">
        <f>'[1]ODC-2SR'!FY84</f>
        <v>4.680021969999999</v>
      </c>
      <c r="M10" s="85">
        <f>'[1]ODC-2SR'!FZ84</f>
        <v>4.6715668500000005</v>
      </c>
      <c r="N10" s="85">
        <f>'[1]ODC-2SR'!GA84</f>
        <v>4.523064009999999</v>
      </c>
    </row>
    <row r="11" spans="1:14" s="8" customFormat="1" ht="14.25">
      <c r="A11" s="17" t="s">
        <v>256</v>
      </c>
      <c r="B11" s="36" t="s">
        <v>20</v>
      </c>
      <c r="C11" s="85">
        <f>'[1]ODC-2SR'!FP85</f>
        <v>257.73374047000004</v>
      </c>
      <c r="D11" s="85">
        <f>'[1]ODC-2SR'!FQ85</f>
        <v>220.76323523</v>
      </c>
      <c r="E11" s="85">
        <f>'[1]ODC-2SR'!FR85</f>
        <v>240.81772468</v>
      </c>
      <c r="F11" s="85">
        <f>'[1]ODC-2SR'!FS85</f>
        <v>238.80893814</v>
      </c>
      <c r="G11" s="85">
        <f>'[1]ODC-2SR'!FT85</f>
        <v>266.75587902</v>
      </c>
      <c r="H11" s="85">
        <f>'[1]ODC-2SR'!FU85</f>
        <v>266.33593524</v>
      </c>
      <c r="I11" s="85">
        <f>'[1]ODC-2SR'!FV85</f>
        <v>268.36920304</v>
      </c>
      <c r="J11" s="85">
        <f>'[1]ODC-2SR'!FW85</f>
        <v>270.61610906</v>
      </c>
      <c r="K11" s="85">
        <f>'[1]ODC-2SR'!FX85</f>
        <v>244.18191631</v>
      </c>
      <c r="L11" s="85">
        <f>'[1]ODC-2SR'!FY85</f>
        <v>240.07499717</v>
      </c>
      <c r="M11" s="85">
        <f>'[1]ODC-2SR'!FZ85</f>
        <v>248.66970557</v>
      </c>
      <c r="N11" s="85">
        <f>'[1]ODC-2SR'!GA85</f>
        <v>494.9067870099999</v>
      </c>
    </row>
    <row r="12" spans="1:14" s="8" customFormat="1" ht="14.25">
      <c r="A12" s="17" t="s">
        <v>257</v>
      </c>
      <c r="B12" s="36" t="s">
        <v>321</v>
      </c>
      <c r="C12" s="85">
        <f>'[1]ODC-2SR'!FP86</f>
        <v>1611.98549264</v>
      </c>
      <c r="D12" s="85">
        <f>'[1]ODC-2SR'!FQ86</f>
        <v>1711.55376858</v>
      </c>
      <c r="E12" s="85">
        <f>'[1]ODC-2SR'!FR86</f>
        <v>1482.3224861200001</v>
      </c>
      <c r="F12" s="85">
        <f>'[1]ODC-2SR'!FS86</f>
        <v>1636.4662336499998</v>
      </c>
      <c r="G12" s="85">
        <f>'[1]ODC-2SR'!FT86</f>
        <v>1746.0867392500002</v>
      </c>
      <c r="H12" s="85">
        <f>'[1]ODC-2SR'!FU86</f>
        <v>1539.3623723599999</v>
      </c>
      <c r="I12" s="85">
        <f>'[1]ODC-2SR'!FV86</f>
        <v>1488.54932343</v>
      </c>
      <c r="J12" s="85">
        <f>'[1]ODC-2SR'!FW86</f>
        <v>1440.61014498</v>
      </c>
      <c r="K12" s="85">
        <f>'[1]ODC-2SR'!FX86</f>
        <v>1646.4515164199997</v>
      </c>
      <c r="L12" s="85">
        <f>'[1]ODC-2SR'!FY86</f>
        <v>1494.43310984</v>
      </c>
      <c r="M12" s="85">
        <f>'[1]ODC-2SR'!FZ86</f>
        <v>1644.28964452</v>
      </c>
      <c r="N12" s="85">
        <f>'[1]ODC-2SR'!GA86</f>
        <v>1855.1736829500003</v>
      </c>
    </row>
    <row r="13" spans="1:14" ht="15">
      <c r="A13" s="17" t="s">
        <v>258</v>
      </c>
      <c r="B13" s="45" t="s">
        <v>320</v>
      </c>
      <c r="C13" s="84">
        <f>'[1]ODC-2SR'!FP87</f>
        <v>33085.8168333745</v>
      </c>
      <c r="D13" s="84">
        <f>'[1]ODC-2SR'!FQ87</f>
        <v>33339.9983264385</v>
      </c>
      <c r="E13" s="84">
        <f>'[1]ODC-2SR'!FR87</f>
        <v>33421.57374840617</v>
      </c>
      <c r="F13" s="84">
        <f>'[1]ODC-2SR'!FS87</f>
        <v>33631.59912212381</v>
      </c>
      <c r="G13" s="84">
        <f>'[1]ODC-2SR'!FT87</f>
        <v>33495.08316074446</v>
      </c>
      <c r="H13" s="84">
        <f>'[1]ODC-2SR'!FU87</f>
        <v>33738.00385565035</v>
      </c>
      <c r="I13" s="84">
        <f>'[1]ODC-2SR'!FV87</f>
        <v>34166.36433757096</v>
      </c>
      <c r="J13" s="84">
        <f>'[1]ODC-2SR'!FW87</f>
        <v>34560.53486891805</v>
      </c>
      <c r="K13" s="84">
        <f>'[1]ODC-2SR'!FX87</f>
        <v>35265.460386759965</v>
      </c>
      <c r="L13" s="84">
        <f>'[1]ODC-2SR'!FY87</f>
        <v>35174.42254785005</v>
      </c>
      <c r="M13" s="84">
        <f>'[1]ODC-2SR'!FZ87</f>
        <v>35559.26188949004</v>
      </c>
      <c r="N13" s="84">
        <f>'[1]ODC-2SR'!GA87</f>
        <v>35343.072188297665</v>
      </c>
    </row>
    <row r="14" spans="1:39" s="82" customFormat="1" ht="14.25">
      <c r="A14" s="81" t="s">
        <v>259</v>
      </c>
      <c r="B14" s="36" t="s">
        <v>95</v>
      </c>
      <c r="C14" s="85">
        <f>'[2]ODCS'!FL62</f>
        <v>22325.26823950193</v>
      </c>
      <c r="D14" s="85">
        <f>'[2]ODCS'!FM62</f>
        <v>22255.050422889995</v>
      </c>
      <c r="E14" s="85">
        <f>'[2]ODCS'!FN62</f>
        <v>22003.654559536913</v>
      </c>
      <c r="F14" s="85">
        <f>'[2]ODCS'!FO62</f>
        <v>22420.615880962177</v>
      </c>
      <c r="G14" s="85">
        <f>'[2]ODCS'!FP62</f>
        <v>22158.41770041032</v>
      </c>
      <c r="H14" s="85">
        <f>'[2]ODCS'!FQ62</f>
        <v>22353.382588164277</v>
      </c>
      <c r="I14" s="85">
        <f>'[2]ODCS'!FR62</f>
        <v>22248.84987400155</v>
      </c>
      <c r="J14" s="85">
        <f>'[2]ODCS'!FS62</f>
        <v>22341.006520483726</v>
      </c>
      <c r="K14" s="85">
        <f>'[2]ODCS'!FT62</f>
        <v>22974.116753847564</v>
      </c>
      <c r="L14" s="85">
        <f>'[2]ODCS'!FU62</f>
        <v>22947.276390810275</v>
      </c>
      <c r="M14" s="85">
        <f>'[2]ODCS'!FV62</f>
        <v>23221.626061878178</v>
      </c>
      <c r="N14" s="85">
        <f>'[2]ODCS'!FW62</f>
        <v>23175.30743486507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82" customFormat="1" ht="14.25">
      <c r="A15" s="81" t="s">
        <v>260</v>
      </c>
      <c r="B15" s="36" t="s">
        <v>90</v>
      </c>
      <c r="C15" s="85">
        <f>'[2]ODCS'!FL63</f>
        <v>21.742558829999997</v>
      </c>
      <c r="D15" s="85">
        <f>'[2]ODCS'!FM63</f>
        <v>29.742558829999997</v>
      </c>
      <c r="E15" s="85">
        <f>'[2]ODCS'!FN63</f>
        <v>22.02834234</v>
      </c>
      <c r="F15" s="85">
        <f>'[2]ODCS'!FO63</f>
        <v>22.02839604</v>
      </c>
      <c r="G15" s="85">
        <f>'[2]ODCS'!FP63</f>
        <v>22.35868114</v>
      </c>
      <c r="H15" s="85">
        <f>'[2]ODCS'!FQ63</f>
        <v>19.2030062</v>
      </c>
      <c r="I15" s="85">
        <f>'[2]ODCS'!FR63</f>
        <v>19.325403050000002</v>
      </c>
      <c r="J15" s="85">
        <f>'[2]ODCS'!FS63</f>
        <v>19.32648993</v>
      </c>
      <c r="K15" s="85">
        <f>'[2]ODCS'!FT63</f>
        <v>20.32648993</v>
      </c>
      <c r="L15" s="85">
        <f>'[2]ODCS'!FU63</f>
        <v>19.72476785</v>
      </c>
      <c r="M15" s="85">
        <f>'[2]ODCS'!FV63</f>
        <v>19.72476785</v>
      </c>
      <c r="N15" s="85">
        <f>'[2]ODCS'!FW63</f>
        <v>19.98445134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82" customFormat="1" ht="14.25">
      <c r="A16" s="81" t="s">
        <v>261</v>
      </c>
      <c r="B16" s="36" t="s">
        <v>98</v>
      </c>
      <c r="C16" s="85">
        <f>'[2]ODCS'!FL64</f>
        <v>9836.027995838229</v>
      </c>
      <c r="D16" s="85">
        <f>'[2]ODCS'!FM64</f>
        <v>9883.701116118515</v>
      </c>
      <c r="E16" s="85">
        <f>'[2]ODCS'!FN64</f>
        <v>10011.291567768498</v>
      </c>
      <c r="F16" s="85">
        <f>'[2]ODCS'!FO64</f>
        <v>10043.20268200755</v>
      </c>
      <c r="G16" s="85">
        <f>'[2]ODCS'!FP64</f>
        <v>10280.480335089065</v>
      </c>
      <c r="H16" s="85">
        <f>'[2]ODCS'!FQ64</f>
        <v>10281.10438418197</v>
      </c>
      <c r="I16" s="85">
        <f>'[2]ODCS'!FR64</f>
        <v>10357.333518435289</v>
      </c>
      <c r="J16" s="85">
        <f>'[2]ODCS'!FS64</f>
        <v>10369.695477503035</v>
      </c>
      <c r="K16" s="85">
        <f>'[2]ODCS'!FT64</f>
        <v>10411.71566564014</v>
      </c>
      <c r="L16" s="85">
        <f>'[2]ODCS'!FU64</f>
        <v>10416.05013661502</v>
      </c>
      <c r="M16" s="85">
        <f>'[2]ODCS'!FV64</f>
        <v>10379.23419248081</v>
      </c>
      <c r="N16" s="85">
        <f>'[2]ODCS'!FW64</f>
        <v>10433.235229498543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82" customFormat="1" ht="14.25">
      <c r="A17" s="81" t="s">
        <v>262</v>
      </c>
      <c r="B17" s="36" t="s">
        <v>99</v>
      </c>
      <c r="C17" s="85">
        <f>'[2]ODCS'!FL65</f>
        <v>1204.495176648228</v>
      </c>
      <c r="D17" s="85">
        <f>'[2]ODCS'!FM65</f>
        <v>1225.4379591285167</v>
      </c>
      <c r="E17" s="85">
        <f>'[2]ODCS'!FN65</f>
        <v>1253.328416118496</v>
      </c>
      <c r="F17" s="85">
        <f>'[2]ODCS'!FO65</f>
        <v>1238.7082087275508</v>
      </c>
      <c r="G17" s="85">
        <f>'[2]ODCS'!FP65</f>
        <v>1289.0027503090646</v>
      </c>
      <c r="H17" s="85">
        <f>'[2]ODCS'!FQ65</f>
        <v>1293.9776106019704</v>
      </c>
      <c r="I17" s="85">
        <f>'[2]ODCS'!FR65</f>
        <v>1305.0745296452892</v>
      </c>
      <c r="J17" s="85">
        <f>'[2]ODCS'!FS65</f>
        <v>1303.478317193036</v>
      </c>
      <c r="K17" s="85">
        <f>'[2]ODCS'!FT65</f>
        <v>1311.8278247401388</v>
      </c>
      <c r="L17" s="85">
        <f>'[2]ODCS'!FU65</f>
        <v>1295.6451366150197</v>
      </c>
      <c r="M17" s="85">
        <f>'[2]ODCS'!FV65</f>
        <v>1347.319192480809</v>
      </c>
      <c r="N17" s="85">
        <f>'[2]ODCS'!FW65</f>
        <v>1414.9312933985448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82" customFormat="1" ht="14.25">
      <c r="A18" s="81" t="s">
        <v>263</v>
      </c>
      <c r="B18" s="36" t="s">
        <v>100</v>
      </c>
      <c r="C18" s="85">
        <f>'[2]ODCS'!FL66</f>
        <v>8631.53281919</v>
      </c>
      <c r="D18" s="85">
        <f>'[2]ODCS'!FM66</f>
        <v>8658.263156989999</v>
      </c>
      <c r="E18" s="85">
        <f>'[2]ODCS'!FN66</f>
        <v>8757.963151650001</v>
      </c>
      <c r="F18" s="85">
        <f>'[2]ODCS'!FO66</f>
        <v>8804.49447328</v>
      </c>
      <c r="G18" s="85">
        <f>'[2]ODCS'!FP66</f>
        <v>8991.477584780001</v>
      </c>
      <c r="H18" s="85">
        <f>'[2]ODCS'!FQ66</f>
        <v>8987.12677358</v>
      </c>
      <c r="I18" s="85">
        <f>'[2]ODCS'!FR66</f>
        <v>9052.25898879</v>
      </c>
      <c r="J18" s="85">
        <f>'[2]ODCS'!FS66</f>
        <v>9066.21716031</v>
      </c>
      <c r="K18" s="85">
        <f>'[2]ODCS'!FT66</f>
        <v>9099.8878409</v>
      </c>
      <c r="L18" s="85">
        <f>'[2]ODCS'!FU66</f>
        <v>9120.405</v>
      </c>
      <c r="M18" s="85">
        <f>'[2]ODCS'!FV66</f>
        <v>9031.915</v>
      </c>
      <c r="N18" s="85">
        <f>'[2]ODCS'!FW66</f>
        <v>9018.3039361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82" customFormat="1" ht="14.25">
      <c r="A19" s="81" t="s">
        <v>264</v>
      </c>
      <c r="B19" s="36" t="s">
        <v>91</v>
      </c>
      <c r="C19" s="85">
        <f>'[2]ODCS'!FL67</f>
        <v>7931.4471198077545</v>
      </c>
      <c r="D19" s="85">
        <f>'[2]ODCS'!FM67</f>
        <v>7718.506382023288</v>
      </c>
      <c r="E19" s="85">
        <f>'[2]ODCS'!FN67</f>
        <v>7467.63304413994</v>
      </c>
      <c r="F19" s="85">
        <f>'[2]ODCS'!FO67</f>
        <v>7713.16812542381</v>
      </c>
      <c r="G19" s="85">
        <f>'[2]ODCS'!FP67</f>
        <v>7344.225460545358</v>
      </c>
      <c r="H19" s="85">
        <f>'[2]ODCS'!FQ67</f>
        <v>7560.174517673914</v>
      </c>
      <c r="I19" s="85">
        <f>'[2]ODCS'!FR67</f>
        <v>7283.978980968236</v>
      </c>
      <c r="J19" s="85">
        <f>'[2]ODCS'!FS67</f>
        <v>7336.1170701705405</v>
      </c>
      <c r="K19" s="85">
        <f>'[2]ODCS'!FT67</f>
        <v>7901.2549960708675</v>
      </c>
      <c r="L19" s="85">
        <f>'[2]ODCS'!FU67</f>
        <v>7730.881665254627</v>
      </c>
      <c r="M19" s="85">
        <f>'[2]ODCS'!FV67</f>
        <v>7997.915576189553</v>
      </c>
      <c r="N19" s="85">
        <f>'[2]ODCS'!FW67</f>
        <v>7897.786653284907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82" customFormat="1" ht="14.25">
      <c r="A20" s="81" t="s">
        <v>265</v>
      </c>
      <c r="B20" s="36" t="s">
        <v>94</v>
      </c>
      <c r="C20" s="85">
        <f>'[2]ODCS'!FL68</f>
        <v>4536.0505650259465</v>
      </c>
      <c r="D20" s="85">
        <f>'[2]ODCS'!FM68</f>
        <v>4623.100365918195</v>
      </c>
      <c r="E20" s="85">
        <f>'[2]ODCS'!FN68</f>
        <v>4502.7016052884765</v>
      </c>
      <c r="F20" s="85">
        <f>'[2]ODCS'!FO68</f>
        <v>4642.216677490818</v>
      </c>
      <c r="G20" s="85">
        <f>'[2]ODCS'!FP68</f>
        <v>4511.353223635894</v>
      </c>
      <c r="H20" s="85">
        <f>'[2]ODCS'!FQ68</f>
        <v>4492.900680108391</v>
      </c>
      <c r="I20" s="85">
        <f>'[2]ODCS'!FR68</f>
        <v>4588.211971548028</v>
      </c>
      <c r="J20" s="85">
        <f>'[2]ODCS'!FS68</f>
        <v>4615.867482880151</v>
      </c>
      <c r="K20" s="85">
        <f>'[2]ODCS'!FT68</f>
        <v>4640.819602206558</v>
      </c>
      <c r="L20" s="85">
        <f>'[2]ODCS'!FU68</f>
        <v>4780.619821090626</v>
      </c>
      <c r="M20" s="85">
        <f>'[2]ODCS'!FV68</f>
        <v>4824.751525357813</v>
      </c>
      <c r="N20" s="85">
        <f>'[2]ODCS'!FW68</f>
        <v>4824.301100741623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82" customFormat="1" ht="14.25">
      <c r="A21" s="81" t="s">
        <v>266</v>
      </c>
      <c r="B21" s="36" t="s">
        <v>96</v>
      </c>
      <c r="C21" s="85">
        <f>'[2]ODCS'!FL69</f>
        <v>285.19018708</v>
      </c>
      <c r="D21" s="85">
        <f>'[2]ODCS'!FM69</f>
        <v>286.97752771</v>
      </c>
      <c r="E21" s="85">
        <f>'[2]ODCS'!FN69</f>
        <v>304.85459105999996</v>
      </c>
      <c r="F21" s="85">
        <f>'[2]ODCS'!FO69</f>
        <v>296.06102092</v>
      </c>
      <c r="G21" s="85">
        <f>'[2]ODCS'!FP69</f>
        <v>290.1183923</v>
      </c>
      <c r="H21" s="85">
        <f>'[2]ODCS'!FQ69</f>
        <v>287.68861116</v>
      </c>
      <c r="I21" s="85">
        <f>'[2]ODCS'!FR69</f>
        <v>274.83669037000004</v>
      </c>
      <c r="J21" s="85">
        <f>'[2]ODCS'!FS69</f>
        <v>280.91419748000004</v>
      </c>
      <c r="K21" s="85">
        <f>'[2]ODCS'!FT69</f>
        <v>301.94480565</v>
      </c>
      <c r="L21" s="85">
        <f>'[2]ODCS'!FU69</f>
        <v>304.05441717</v>
      </c>
      <c r="M21" s="85">
        <f>'[2]ODCS'!FV69</f>
        <v>327.14263175</v>
      </c>
      <c r="N21" s="85">
        <f>'[2]ODCS'!FW69</f>
        <v>354.34193919999996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82" customFormat="1" ht="14.25">
      <c r="A22" s="81" t="s">
        <v>267</v>
      </c>
      <c r="B22" s="36" t="s">
        <v>97</v>
      </c>
      <c r="C22" s="85">
        <f>'[2]ODCS'!FL70</f>
        <v>5045.35661940257</v>
      </c>
      <c r="D22" s="85">
        <f>'[2]ODCS'!FM70</f>
        <v>5073.103706588506</v>
      </c>
      <c r="E22" s="85">
        <f>'[2]ODCS'!FN70</f>
        <v>5057.446386729251</v>
      </c>
      <c r="F22" s="85">
        <f>'[2]ODCS'!FO70</f>
        <v>5003.070788618459</v>
      </c>
      <c r="G22" s="85">
        <f>'[2]ODCS'!FP70</f>
        <v>5007.967783127871</v>
      </c>
      <c r="H22" s="85">
        <f>'[2]ODCS'!FQ70</f>
        <v>5077.914051826074</v>
      </c>
      <c r="I22" s="85">
        <f>'[2]ODCS'!FR70</f>
        <v>5134.075805019409</v>
      </c>
      <c r="J22" s="85">
        <f>'[2]ODCS'!FS70</f>
        <v>5159.065726234319</v>
      </c>
      <c r="K22" s="85">
        <f>'[2]ODCS'!FT70</f>
        <v>5283.4710158824</v>
      </c>
      <c r="L22" s="85">
        <f>'[2]ODCS'!FU70</f>
        <v>5224.4454018297765</v>
      </c>
      <c r="M22" s="85">
        <f>'[2]ODCS'!FV70</f>
        <v>5209.848188111852</v>
      </c>
      <c r="N22" s="85">
        <f>'[2]ODCS'!FW70</f>
        <v>5161.8362838426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82" customFormat="1" ht="14.25">
      <c r="A23" s="81" t="s">
        <v>264</v>
      </c>
      <c r="B23" s="36" t="s">
        <v>46</v>
      </c>
      <c r="C23" s="85">
        <f>'[2]ODCS'!FL71</f>
        <v>5430.0017873900015</v>
      </c>
      <c r="D23" s="85">
        <f>'[2]ODCS'!FM71</f>
        <v>5724.86666925</v>
      </c>
      <c r="E23" s="85">
        <f>'[2]ODCS'!FN71</f>
        <v>6055.61821108</v>
      </c>
      <c r="F23" s="85">
        <f>'[2]ODCS'!FO71</f>
        <v>5911.85143162317</v>
      </c>
      <c r="G23" s="85">
        <f>'[2]ODCS'!FP71</f>
        <v>6038.579284906277</v>
      </c>
      <c r="H23" s="85">
        <f>'[2]ODCS'!FQ71</f>
        <v>6019.018604499999</v>
      </c>
      <c r="I23" s="85">
        <f>'[2]ODCS'!FR71</f>
        <v>6508.601968179999</v>
      </c>
      <c r="J23" s="85">
        <f>'[2]ODCS'!FS71</f>
        <v>6779.548424719999</v>
      </c>
      <c r="K23" s="85">
        <f>'[2]ODCS'!FT71</f>
        <v>6705.927811379999</v>
      </c>
      <c r="L23" s="85">
        <f>'[2]ODCS'!FU71</f>
        <v>6698.64633804</v>
      </c>
      <c r="M23" s="85">
        <f>'[2]ODCS'!FV71</f>
        <v>6800.645007750001</v>
      </c>
      <c r="N23" s="85">
        <f>'[2]ODCS'!FW71</f>
        <v>6651.586530389999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14" s="3" customFormat="1" ht="15">
      <c r="A24" s="17" t="s">
        <v>268</v>
      </c>
      <c r="B24" s="45" t="s">
        <v>92</v>
      </c>
      <c r="C24" s="84">
        <f>'[1]ODC-2SR'!FP88</f>
        <v>46027.495250840904</v>
      </c>
      <c r="D24" s="84">
        <f>'[1]ODC-2SR'!FQ88</f>
        <v>46223.89120710082</v>
      </c>
      <c r="E24" s="84">
        <f>'[1]ODC-2SR'!FR88</f>
        <v>46513.623611287076</v>
      </c>
      <c r="F24" s="84">
        <f>'[1]ODC-2SR'!FS88</f>
        <v>46806.81433936869</v>
      </c>
      <c r="G24" s="84">
        <f>'[1]ODC-2SR'!FT88</f>
        <v>47055.4932139147</v>
      </c>
      <c r="H24" s="84">
        <f>'[1]ODC-2SR'!FU88</f>
        <v>47418.73623955629</v>
      </c>
      <c r="I24" s="84">
        <f>'[1]ODC-2SR'!FV88</f>
        <v>47648.13874857399</v>
      </c>
      <c r="J24" s="84">
        <f>'[1]ODC-2SR'!FW88</f>
        <v>48298.2821174725</v>
      </c>
      <c r="K24" s="84">
        <f>'[1]ODC-2SR'!FX88</f>
        <v>48540.420310755166</v>
      </c>
      <c r="L24" s="84">
        <f>'[1]ODC-2SR'!FY88</f>
        <v>48921.54446742961</v>
      </c>
      <c r="M24" s="84">
        <f>'[1]ODC-2SR'!FZ88</f>
        <v>49466.70223693134</v>
      </c>
      <c r="N24" s="84">
        <f>'[1]ODC-2SR'!GA88</f>
        <v>50054.259904957114</v>
      </c>
    </row>
    <row r="25" spans="1:39" s="82" customFormat="1" ht="14.25">
      <c r="A25" s="81" t="s">
        <v>269</v>
      </c>
      <c r="B25" s="36" t="s">
        <v>89</v>
      </c>
      <c r="C25" s="85">
        <f>'[2]ODCS'!FL73</f>
        <v>37364.84566965335</v>
      </c>
      <c r="D25" s="85">
        <f>'[2]ODCS'!FM73</f>
        <v>37560.0991991212</v>
      </c>
      <c r="E25" s="85">
        <f>'[2]ODCS'!FN73</f>
        <v>37889.09956635062</v>
      </c>
      <c r="F25" s="85">
        <f>'[2]ODCS'!FO73</f>
        <v>38200.16350333544</v>
      </c>
      <c r="G25" s="85">
        <f>'[2]ODCS'!FP73</f>
        <v>38396.847792706</v>
      </c>
      <c r="H25" s="85">
        <f>'[2]ODCS'!FQ73</f>
        <v>38747.52581568802</v>
      </c>
      <c r="I25" s="85">
        <f>'[2]ODCS'!FR73</f>
        <v>38943.72876463071</v>
      </c>
      <c r="J25" s="85">
        <f>'[2]ODCS'!FS73</f>
        <v>39412.29314615986</v>
      </c>
      <c r="K25" s="85">
        <f>'[2]ODCS'!FT73</f>
        <v>39812.54752894902</v>
      </c>
      <c r="L25" s="85">
        <f>'[2]ODCS'!FU73</f>
        <v>40080.255036678645</v>
      </c>
      <c r="M25" s="85">
        <f>'[2]ODCS'!FV73</f>
        <v>40597.497087084295</v>
      </c>
      <c r="N25" s="85">
        <f>'[2]ODCS'!FW73</f>
        <v>41120.990325555395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82" customFormat="1" ht="14.25">
      <c r="A26" s="81" t="s">
        <v>272</v>
      </c>
      <c r="B26" s="36" t="s">
        <v>90</v>
      </c>
      <c r="C26" s="85">
        <f>'[2]ODCS'!FL74</f>
        <v>1360.2317229</v>
      </c>
      <c r="D26" s="85">
        <f>'[2]ODCS'!FM74</f>
        <v>1370.73307392</v>
      </c>
      <c r="E26" s="85">
        <f>'[2]ODCS'!FN74</f>
        <v>1435.99936533</v>
      </c>
      <c r="F26" s="85">
        <f>'[2]ODCS'!FO74</f>
        <v>1417.7382578</v>
      </c>
      <c r="G26" s="85">
        <f>'[2]ODCS'!FP74</f>
        <v>1485.975367</v>
      </c>
      <c r="H26" s="85">
        <f>'[2]ODCS'!FQ74</f>
        <v>1488.4552836099997</v>
      </c>
      <c r="I26" s="85">
        <f>'[2]ODCS'!FR74</f>
        <v>1488.85350741</v>
      </c>
      <c r="J26" s="85">
        <f>'[2]ODCS'!FS74</f>
        <v>1539.70957087</v>
      </c>
      <c r="K26" s="85">
        <f>'[2]ODCS'!FT74</f>
        <v>1539.9095708700002</v>
      </c>
      <c r="L26" s="85">
        <f>'[2]ODCS'!FU74</f>
        <v>1490.4735016599998</v>
      </c>
      <c r="M26" s="85">
        <f>'[2]ODCS'!FV74</f>
        <v>1477.29874338</v>
      </c>
      <c r="N26" s="85">
        <f>'[2]ODCS'!FW74</f>
        <v>1495.1216668099999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s="82" customFormat="1" ht="14.25">
      <c r="A27" s="81" t="s">
        <v>273</v>
      </c>
      <c r="B27" s="36" t="s">
        <v>98</v>
      </c>
      <c r="C27" s="85">
        <f>'[2]ODCS'!FL75</f>
        <v>29320.149104921475</v>
      </c>
      <c r="D27" s="85">
        <f>'[2]ODCS'!FM75</f>
        <v>29558.682936021887</v>
      </c>
      <c r="E27" s="85">
        <f>'[2]ODCS'!FN75</f>
        <v>29719.299431777505</v>
      </c>
      <c r="F27" s="85">
        <f>'[2]ODCS'!FO75</f>
        <v>29961.48486623315</v>
      </c>
      <c r="G27" s="85">
        <f>'[2]ODCS'!FP75</f>
        <v>30046.216442674136</v>
      </c>
      <c r="H27" s="85">
        <f>'[2]ODCS'!FQ75</f>
        <v>30349.853894985732</v>
      </c>
      <c r="I27" s="85">
        <f>'[2]ODCS'!FR75</f>
        <v>30545.68825610911</v>
      </c>
      <c r="J27" s="85">
        <f>'[2]ODCS'!FS75</f>
        <v>30852.375082718965</v>
      </c>
      <c r="K27" s="85">
        <f>'[2]ODCS'!FT75</f>
        <v>31148.646963890453</v>
      </c>
      <c r="L27" s="85">
        <f>'[2]ODCS'!FU75</f>
        <v>31356.21336932358</v>
      </c>
      <c r="M27" s="85">
        <f>'[2]ODCS'!FV75</f>
        <v>31717.116335530587</v>
      </c>
      <c r="N27" s="85">
        <f>'[2]ODCS'!FW75</f>
        <v>32073.38650677636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82" customFormat="1" ht="14.25">
      <c r="A28" s="81" t="s">
        <v>274</v>
      </c>
      <c r="B28" s="36" t="s">
        <v>99</v>
      </c>
      <c r="C28" s="85">
        <f>'[2]ODCS'!FL76</f>
        <v>29296.989104921475</v>
      </c>
      <c r="D28" s="85">
        <f>'[2]ODCS'!FM76</f>
        <v>29535.95693602189</v>
      </c>
      <c r="E28" s="85">
        <f>'[2]ODCS'!FN76</f>
        <v>29696.759431777504</v>
      </c>
      <c r="F28" s="85">
        <f>'[2]ODCS'!FO76</f>
        <v>29942.33986623315</v>
      </c>
      <c r="G28" s="85">
        <f>'[2]ODCS'!FP76</f>
        <v>30026.006442674137</v>
      </c>
      <c r="H28" s="85">
        <f>'[2]ODCS'!FQ76</f>
        <v>30334.61889498573</v>
      </c>
      <c r="I28" s="85">
        <f>'[2]ODCS'!FR76</f>
        <v>30530.45325610911</v>
      </c>
      <c r="J28" s="85">
        <f>'[2]ODCS'!FS76</f>
        <v>30837.140082718965</v>
      </c>
      <c r="K28" s="85">
        <f>'[2]ODCS'!FT76</f>
        <v>31132.96096389045</v>
      </c>
      <c r="L28" s="85">
        <f>'[2]ODCS'!FU76</f>
        <v>31340.37536932358</v>
      </c>
      <c r="M28" s="85">
        <f>'[2]ODCS'!FV76</f>
        <v>31699.113335530586</v>
      </c>
      <c r="N28" s="85">
        <f>'[2]ODCS'!FW76</f>
        <v>32055.23650677636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82" customFormat="1" ht="14.25">
      <c r="A29" s="81" t="s">
        <v>275</v>
      </c>
      <c r="B29" s="36" t="s">
        <v>100</v>
      </c>
      <c r="C29" s="85">
        <f>'[2]ODCS'!FL77</f>
        <v>23.16</v>
      </c>
      <c r="D29" s="85">
        <f>'[2]ODCS'!FM77</f>
        <v>22.726</v>
      </c>
      <c r="E29" s="85">
        <f>'[2]ODCS'!FN77</f>
        <v>22.54</v>
      </c>
      <c r="F29" s="85">
        <f>'[2]ODCS'!FO77</f>
        <v>19.145</v>
      </c>
      <c r="G29" s="85">
        <f>'[2]ODCS'!FP77</f>
        <v>20.21</v>
      </c>
      <c r="H29" s="85">
        <f>'[2]ODCS'!FQ77</f>
        <v>15.235</v>
      </c>
      <c r="I29" s="85">
        <f>'[2]ODCS'!FR77</f>
        <v>15.235</v>
      </c>
      <c r="J29" s="85">
        <f>'[2]ODCS'!FS77</f>
        <v>15.235</v>
      </c>
      <c r="K29" s="85">
        <f>'[2]ODCS'!FT77</f>
        <v>15.686</v>
      </c>
      <c r="L29" s="85">
        <f>'[2]ODCS'!FU77</f>
        <v>15.838</v>
      </c>
      <c r="M29" s="85">
        <f>'[2]ODCS'!FV77</f>
        <v>18.003</v>
      </c>
      <c r="N29" s="85">
        <f>'[2]ODCS'!FW77</f>
        <v>18.15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82" customFormat="1" ht="14.25">
      <c r="A30" s="81" t="s">
        <v>276</v>
      </c>
      <c r="B30" s="36" t="s">
        <v>91</v>
      </c>
      <c r="C30" s="85">
        <f>'[2]ODCS'!FL78</f>
        <v>2732.2390997526622</v>
      </c>
      <c r="D30" s="85">
        <f>'[2]ODCS'!FM78</f>
        <v>2633.97755448709</v>
      </c>
      <c r="E30" s="85">
        <f>'[2]ODCS'!FN78</f>
        <v>2714.5094434987786</v>
      </c>
      <c r="F30" s="85">
        <f>'[2]ODCS'!FO78</f>
        <v>2742.8455760696233</v>
      </c>
      <c r="G30" s="85">
        <f>'[2]ODCS'!FP78</f>
        <v>2738.893424755033</v>
      </c>
      <c r="H30" s="85">
        <f>'[2]ODCS'!FQ78</f>
        <v>2707.8620755337765</v>
      </c>
      <c r="I30" s="85">
        <f>'[2]ODCS'!FR78</f>
        <v>2640.2414248865784</v>
      </c>
      <c r="J30" s="85">
        <f>'[2]ODCS'!FS78</f>
        <v>2693.79571189508</v>
      </c>
      <c r="K30" s="85">
        <f>'[2]ODCS'!FT78</f>
        <v>2733.5408633060597</v>
      </c>
      <c r="L30" s="85">
        <f>'[2]ODCS'!FU78</f>
        <v>2766.402366643925</v>
      </c>
      <c r="M30" s="85">
        <f>'[2]ODCS'!FV78</f>
        <v>2823.9693231135066</v>
      </c>
      <c r="N30" s="85">
        <f>'[2]ODCS'!FW78</f>
        <v>2915.360814912311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82" customFormat="1" ht="14.25">
      <c r="A31" s="81" t="s">
        <v>277</v>
      </c>
      <c r="B31" s="36" t="s">
        <v>94</v>
      </c>
      <c r="C31" s="85">
        <f>'[2]ODCS'!FL79</f>
        <v>3952.2257420792116</v>
      </c>
      <c r="D31" s="85">
        <f>'[2]ODCS'!FM79</f>
        <v>3996.705634692227</v>
      </c>
      <c r="E31" s="85">
        <f>'[2]ODCS'!FN79</f>
        <v>4019.2913257443324</v>
      </c>
      <c r="F31" s="85">
        <f>'[2]ODCS'!FO79</f>
        <v>4078.0948032326696</v>
      </c>
      <c r="G31" s="85">
        <f>'[2]ODCS'!FP79</f>
        <v>4125.762558276834</v>
      </c>
      <c r="H31" s="85">
        <f>'[2]ODCS'!FQ79</f>
        <v>4201.354561558507</v>
      </c>
      <c r="I31" s="85">
        <f>'[2]ODCS'!FR79</f>
        <v>4268.945576225019</v>
      </c>
      <c r="J31" s="85">
        <f>'[2]ODCS'!FS79</f>
        <v>4326.412780675809</v>
      </c>
      <c r="K31" s="85">
        <f>'[2]ODCS'!FT79</f>
        <v>4390.450130882506</v>
      </c>
      <c r="L31" s="85">
        <f>'[2]ODCS'!FU79</f>
        <v>4467.165799051136</v>
      </c>
      <c r="M31" s="85">
        <f>'[2]ODCS'!FV79</f>
        <v>4579.112685060202</v>
      </c>
      <c r="N31" s="85">
        <f>'[2]ODCS'!FW79</f>
        <v>4637.12133705672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82" customFormat="1" ht="14.25">
      <c r="A32" s="81" t="s">
        <v>278</v>
      </c>
      <c r="B32" s="36" t="s">
        <v>96</v>
      </c>
      <c r="C32" s="85">
        <f>'[2]ODCS'!FL80</f>
        <v>16.308974919999997</v>
      </c>
      <c r="D32" s="85">
        <f>'[2]ODCS'!FM80</f>
        <v>17.72607255</v>
      </c>
      <c r="E32" s="85">
        <f>'[2]ODCS'!FN80</f>
        <v>26.21462967</v>
      </c>
      <c r="F32" s="85">
        <f>'[2]ODCS'!FO80</f>
        <v>25.72562371</v>
      </c>
      <c r="G32" s="85">
        <f>'[2]ODCS'!FP80</f>
        <v>25.737327089999997</v>
      </c>
      <c r="H32" s="85">
        <f>'[2]ODCS'!FQ80</f>
        <v>20.25587097</v>
      </c>
      <c r="I32" s="85">
        <f>'[2]ODCS'!FR80</f>
        <v>19.83515266</v>
      </c>
      <c r="J32" s="85">
        <f>'[2]ODCS'!FS80</f>
        <v>20.162612329999998</v>
      </c>
      <c r="K32" s="85">
        <f>'[2]ODCS'!FT80</f>
        <v>21.30978365</v>
      </c>
      <c r="L32" s="85">
        <f>'[2]ODCS'!FU80</f>
        <v>22.32442363</v>
      </c>
      <c r="M32" s="85">
        <f>'[2]ODCS'!FV80</f>
        <v>21.59014364</v>
      </c>
      <c r="N32" s="85">
        <f>'[2]ODCS'!FW80</f>
        <v>21.79612434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82" customFormat="1" ht="14.25">
      <c r="A33" s="81" t="s">
        <v>279</v>
      </c>
      <c r="B33" s="36" t="s">
        <v>97</v>
      </c>
      <c r="C33" s="85">
        <f>'[2]ODCS'!FL81</f>
        <v>6942.916218172657</v>
      </c>
      <c r="D33" s="85">
        <f>'[2]ODCS'!FM81</f>
        <v>6949.704216571218</v>
      </c>
      <c r="E33" s="85">
        <f>'[2]ODCS'!FN81</f>
        <v>6978.860522828655</v>
      </c>
      <c r="F33" s="85">
        <f>'[2]ODCS'!FO81</f>
        <v>6974.880799597924</v>
      </c>
      <c r="G33" s="85">
        <f>'[2]ODCS'!FP81</f>
        <v>7047.269568467477</v>
      </c>
      <c r="H33" s="85">
        <f>'[2]ODCS'!FQ81</f>
        <v>7112.247784352666</v>
      </c>
      <c r="I33" s="85">
        <f>'[2]ODCS'!FR81</f>
        <v>7203.406454267084</v>
      </c>
      <c r="J33" s="85">
        <f>'[2]ODCS'!FS81</f>
        <v>7379.227121681849</v>
      </c>
      <c r="K33" s="85">
        <f>'[2]ODCS'!FT81</f>
        <v>7206.06774328724</v>
      </c>
      <c r="L33" s="85">
        <f>'[2]ODCS'!FU81</f>
        <v>7343.432272275855</v>
      </c>
      <c r="M33" s="85">
        <f>'[2]ODCS'!FV81</f>
        <v>7392.333716965941</v>
      </c>
      <c r="N33" s="85">
        <f>'[2]ODCS'!FW81</f>
        <v>7462.169489908022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82" customFormat="1" ht="14.25">
      <c r="A34" s="81" t="s">
        <v>276</v>
      </c>
      <c r="B34" s="36" t="s">
        <v>46</v>
      </c>
      <c r="C34" s="85">
        <f>'[2]ODCS'!FL82</f>
        <v>1703.4243880949</v>
      </c>
      <c r="D34" s="85">
        <f>'[2]ODCS'!FM82</f>
        <v>1696.3617188583999</v>
      </c>
      <c r="E34" s="85">
        <f>'[2]ODCS'!FN82</f>
        <v>1619.4488924378002</v>
      </c>
      <c r="F34" s="85">
        <f>'[2]ODCS'!FO82</f>
        <v>1606.0444127253302</v>
      </c>
      <c r="G34" s="85">
        <f>'[2]ODCS'!FP82</f>
        <v>1585.6385256512226</v>
      </c>
      <c r="H34" s="85">
        <f>'[2]ODCS'!FQ82</f>
        <v>1538.7067685456002</v>
      </c>
      <c r="I34" s="85">
        <f>'[2]ODCS'!FR82</f>
        <v>1481.1683770161999</v>
      </c>
      <c r="J34" s="85">
        <f>'[2]ODCS'!FS82</f>
        <v>1486.5992373007998</v>
      </c>
      <c r="K34" s="85">
        <f>'[2]ODCS'!FT82</f>
        <v>1500.4952548689002</v>
      </c>
      <c r="L34" s="85">
        <f>'[2]ODCS'!FU82</f>
        <v>1475.5327348450999</v>
      </c>
      <c r="M34" s="85">
        <f>'[2]ODCS'!FV82</f>
        <v>1455.2812892411</v>
      </c>
      <c r="N34" s="85">
        <f>'[2]ODCS'!FW82</f>
        <v>1449.3039651537001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14" s="2" customFormat="1" ht="15">
      <c r="A35" s="17" t="s">
        <v>270</v>
      </c>
      <c r="B35" s="35" t="s">
        <v>93</v>
      </c>
      <c r="C35" s="84">
        <f>'[2]ODCS'!FL83</f>
        <v>436.20339678</v>
      </c>
      <c r="D35" s="84">
        <f>'[2]ODCS'!FM83</f>
        <v>446.26205947</v>
      </c>
      <c r="E35" s="84">
        <f>'[2]ODCS'!FN83</f>
        <v>462.47616616999994</v>
      </c>
      <c r="F35" s="84">
        <f>'[2]ODCS'!FO83</f>
        <v>463.66180801999633</v>
      </c>
      <c r="G35" s="84">
        <f>'[2]ODCS'!FP83</f>
        <v>700.2488898729241</v>
      </c>
      <c r="H35" s="84">
        <f>'[2]ODCS'!FQ83</f>
        <v>641.83697679</v>
      </c>
      <c r="I35" s="84">
        <f>'[2]ODCS'!FR83</f>
        <v>659.5440321099975</v>
      </c>
      <c r="J35" s="84">
        <f>'[2]ODCS'!FS83</f>
        <v>742.0766303300001</v>
      </c>
      <c r="K35" s="84">
        <f>'[2]ODCS'!FT83</f>
        <v>585.20842376</v>
      </c>
      <c r="L35" s="84">
        <f>'[2]ODCS'!FU83</f>
        <v>586.21057936</v>
      </c>
      <c r="M35" s="84">
        <f>'[2]ODCS'!FV83</f>
        <v>601.1538668200001</v>
      </c>
      <c r="N35" s="84">
        <f>'[2]ODCS'!FW83</f>
        <v>403.08168433000003</v>
      </c>
    </row>
    <row r="36" spans="1:39" s="82" customFormat="1" ht="14.25">
      <c r="A36" s="81" t="s">
        <v>271</v>
      </c>
      <c r="B36" s="36" t="s">
        <v>89</v>
      </c>
      <c r="C36" s="85">
        <f>'[2]ODCS'!FL84</f>
        <v>406.61130779999996</v>
      </c>
      <c r="D36" s="85">
        <f>'[2]ODCS'!FM84</f>
        <v>409.99392473</v>
      </c>
      <c r="E36" s="85">
        <f>'[2]ODCS'!FN84</f>
        <v>424.26966092999993</v>
      </c>
      <c r="F36" s="85">
        <f>'[2]ODCS'!FO84</f>
        <v>427.2515679199964</v>
      </c>
      <c r="G36" s="85">
        <f>'[2]ODCS'!FP84</f>
        <v>435.6951943099961</v>
      </c>
      <c r="H36" s="85">
        <f>'[2]ODCS'!FQ84</f>
        <v>435.72408689</v>
      </c>
      <c r="I36" s="85">
        <f>'[2]ODCS'!FR84</f>
        <v>443.4918981099975</v>
      </c>
      <c r="J36" s="85">
        <f>'[2]ODCS'!FS84</f>
        <v>346.14875859000006</v>
      </c>
      <c r="K36" s="85">
        <f>'[2]ODCS'!FT84</f>
        <v>349.81009995999995</v>
      </c>
      <c r="L36" s="85">
        <f>'[2]ODCS'!FU84</f>
        <v>352.94871903</v>
      </c>
      <c r="M36" s="85">
        <f>'[2]ODCS'!FV84</f>
        <v>367.04319114000003</v>
      </c>
      <c r="N36" s="85">
        <f>'[2]ODCS'!FW84</f>
        <v>359.28586018000004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82" customFormat="1" ht="14.25">
      <c r="A37" s="81" t="s">
        <v>280</v>
      </c>
      <c r="B37" s="36" t="s">
        <v>90</v>
      </c>
      <c r="C37" s="85">
        <f>'[2]ODCS'!FL85</f>
        <v>0</v>
      </c>
      <c r="D37" s="85">
        <f>'[2]ODCS'!FM85</f>
        <v>0</v>
      </c>
      <c r="E37" s="85">
        <f>'[2]ODCS'!FN85</f>
        <v>0</v>
      </c>
      <c r="F37" s="85">
        <f>'[2]ODCS'!FO85</f>
        <v>0</v>
      </c>
      <c r="G37" s="85">
        <f>'[2]ODCS'!FP85</f>
        <v>0</v>
      </c>
      <c r="H37" s="85">
        <f>'[2]ODCS'!FQ85</f>
        <v>0</v>
      </c>
      <c r="I37" s="85">
        <f>'[2]ODCS'!FR85</f>
        <v>0</v>
      </c>
      <c r="J37" s="85">
        <f>'[2]ODCS'!FS85</f>
        <v>0</v>
      </c>
      <c r="K37" s="85">
        <f>'[2]ODCS'!FT85</f>
        <v>0</v>
      </c>
      <c r="L37" s="85">
        <f>'[2]ODCS'!FU85</f>
        <v>0</v>
      </c>
      <c r="M37" s="85">
        <f>'[2]ODCS'!FV85</f>
        <v>0</v>
      </c>
      <c r="N37" s="85">
        <f>'[2]ODCS'!FW85</f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82" customFormat="1" ht="14.25">
      <c r="A38" s="81" t="s">
        <v>281</v>
      </c>
      <c r="B38" s="36" t="s">
        <v>98</v>
      </c>
      <c r="C38" s="85">
        <f>'[2]ODCS'!FL86</f>
        <v>258.76988704999997</v>
      </c>
      <c r="D38" s="85">
        <f>'[2]ODCS'!FM86</f>
        <v>261.25241775</v>
      </c>
      <c r="E38" s="85">
        <f>'[2]ODCS'!FN86</f>
        <v>273.070269</v>
      </c>
      <c r="F38" s="85">
        <f>'[2]ODCS'!FO86</f>
        <v>276.16703114999996</v>
      </c>
      <c r="G38" s="85">
        <f>'[2]ODCS'!FP86</f>
        <v>284.73182545</v>
      </c>
      <c r="H38" s="85">
        <f>'[2]ODCS'!FQ86</f>
        <v>285.753441</v>
      </c>
      <c r="I38" s="85">
        <f>'[2]ODCS'!FR86</f>
        <v>288.83519448</v>
      </c>
      <c r="J38" s="85">
        <f>'[2]ODCS'!FS86</f>
        <v>250.11707438000005</v>
      </c>
      <c r="K38" s="85">
        <f>'[2]ODCS'!FT86</f>
        <v>257.2028346299999</v>
      </c>
      <c r="L38" s="85">
        <f>'[2]ODCS'!FU86</f>
        <v>255.261</v>
      </c>
      <c r="M38" s="85">
        <f>'[2]ODCS'!FV86</f>
        <v>257.099</v>
      </c>
      <c r="N38" s="85">
        <f>'[2]ODCS'!FW86</f>
        <v>255.07533875000001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82" customFormat="1" ht="14.25">
      <c r="A39" s="81" t="s">
        <v>282</v>
      </c>
      <c r="B39" s="36" t="s">
        <v>99</v>
      </c>
      <c r="C39" s="85">
        <f>'[2]ODCS'!FL87</f>
        <v>258.76988704999997</v>
      </c>
      <c r="D39" s="85">
        <f>'[2]ODCS'!FM87</f>
        <v>261.25241775</v>
      </c>
      <c r="E39" s="85">
        <f>'[2]ODCS'!FN87</f>
        <v>273.070269</v>
      </c>
      <c r="F39" s="85">
        <f>'[2]ODCS'!FO87</f>
        <v>276.16703114999996</v>
      </c>
      <c r="G39" s="85">
        <f>'[2]ODCS'!FP87</f>
        <v>284.73182545</v>
      </c>
      <c r="H39" s="85">
        <f>'[2]ODCS'!FQ87</f>
        <v>285.753441</v>
      </c>
      <c r="I39" s="85">
        <f>'[2]ODCS'!FR87</f>
        <v>288.83519448</v>
      </c>
      <c r="J39" s="85">
        <f>'[2]ODCS'!FS87</f>
        <v>250.11707438000005</v>
      </c>
      <c r="K39" s="85">
        <f>'[2]ODCS'!FT87</f>
        <v>257.2028346299999</v>
      </c>
      <c r="L39" s="85">
        <f>'[2]ODCS'!FU87</f>
        <v>255.261</v>
      </c>
      <c r="M39" s="85">
        <f>'[2]ODCS'!FV87</f>
        <v>257.099</v>
      </c>
      <c r="N39" s="85">
        <f>'[2]ODCS'!FW87</f>
        <v>255.07533875000001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82" customFormat="1" ht="14.25">
      <c r="A40" s="81" t="s">
        <v>283</v>
      </c>
      <c r="B40" s="36" t="s">
        <v>100</v>
      </c>
      <c r="C40" s="85">
        <f>'[2]ODCS'!FL88</f>
        <v>0</v>
      </c>
      <c r="D40" s="85">
        <f>'[2]ODCS'!FM88</f>
        <v>0</v>
      </c>
      <c r="E40" s="85">
        <f>'[2]ODCS'!FN88</f>
        <v>0</v>
      </c>
      <c r="F40" s="85">
        <f>'[2]ODCS'!FO88</f>
        <v>0</v>
      </c>
      <c r="G40" s="85">
        <f>'[2]ODCS'!FP88</f>
        <v>0</v>
      </c>
      <c r="H40" s="85">
        <f>'[2]ODCS'!FQ88</f>
        <v>0</v>
      </c>
      <c r="I40" s="85">
        <f>'[2]ODCS'!FR88</f>
        <v>0</v>
      </c>
      <c r="J40" s="85">
        <f>'[2]ODCS'!FS88</f>
        <v>0</v>
      </c>
      <c r="K40" s="85">
        <f>'[2]ODCS'!FT88</f>
        <v>0</v>
      </c>
      <c r="L40" s="85">
        <f>'[2]ODCS'!FU88</f>
        <v>0</v>
      </c>
      <c r="M40" s="85">
        <f>'[2]ODCS'!FV88</f>
        <v>0</v>
      </c>
      <c r="N40" s="85">
        <f>'[2]ODCS'!FW88</f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82" customFormat="1" ht="14.25">
      <c r="A41" s="81" t="s">
        <v>284</v>
      </c>
      <c r="B41" s="36" t="s">
        <v>91</v>
      </c>
      <c r="C41" s="85">
        <f>'[2]ODCS'!FL89</f>
        <v>129.92684532</v>
      </c>
      <c r="D41" s="85">
        <f>'[2]ODCS'!FM89</f>
        <v>130.16567924999998</v>
      </c>
      <c r="E41" s="85">
        <f>'[2]ODCS'!FN89</f>
        <v>132.10580466999997</v>
      </c>
      <c r="F41" s="85">
        <f>'[2]ODCS'!FO89</f>
        <v>132.6369799599964</v>
      </c>
      <c r="G41" s="85">
        <f>'[2]ODCS'!FP89</f>
        <v>132.42957972999616</v>
      </c>
      <c r="H41" s="85">
        <f>'[2]ODCS'!FQ89</f>
        <v>132.94149479</v>
      </c>
      <c r="I41" s="85">
        <f>'[2]ODCS'!FR89</f>
        <v>137.09890674999752</v>
      </c>
      <c r="J41" s="85">
        <f>'[2]ODCS'!FS89</f>
        <v>70.36028798999999</v>
      </c>
      <c r="K41" s="85">
        <f>'[2]ODCS'!FT89</f>
        <v>66.73102852</v>
      </c>
      <c r="L41" s="85">
        <f>'[2]ODCS'!FU89</f>
        <v>68.61871903</v>
      </c>
      <c r="M41" s="85">
        <f>'[2]ODCS'!FV89</f>
        <v>77.94719114</v>
      </c>
      <c r="N41" s="85">
        <f>'[2]ODCS'!FW89</f>
        <v>77.29259219999999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82" customFormat="1" ht="14.25">
      <c r="A42" s="81" t="s">
        <v>285</v>
      </c>
      <c r="B42" s="36" t="s">
        <v>94</v>
      </c>
      <c r="C42" s="85">
        <f>'[2]ODCS'!FL90</f>
        <v>17.91457543</v>
      </c>
      <c r="D42" s="85">
        <f>'[2]ODCS'!FM90</f>
        <v>18.57582773</v>
      </c>
      <c r="E42" s="85">
        <f>'[2]ODCS'!FN90</f>
        <v>19.093587259999996</v>
      </c>
      <c r="F42" s="85">
        <f>'[2]ODCS'!FO90</f>
        <v>18.44755681</v>
      </c>
      <c r="G42" s="85">
        <f>'[2]ODCS'!FP90</f>
        <v>18.53378913</v>
      </c>
      <c r="H42" s="85">
        <f>'[2]ODCS'!FQ90</f>
        <v>17.029151100000004</v>
      </c>
      <c r="I42" s="85">
        <f>'[2]ODCS'!FR90</f>
        <v>17.557796879999998</v>
      </c>
      <c r="J42" s="85">
        <f>'[2]ODCS'!FS90</f>
        <v>25.67139622</v>
      </c>
      <c r="K42" s="85">
        <f>'[2]ODCS'!FT90</f>
        <v>25.87623681</v>
      </c>
      <c r="L42" s="85">
        <f>'[2]ODCS'!FU90</f>
        <v>29.069</v>
      </c>
      <c r="M42" s="85">
        <f>'[2]ODCS'!FV90</f>
        <v>31.997</v>
      </c>
      <c r="N42" s="85">
        <f>'[2]ODCS'!FW90</f>
        <v>26.917929230000002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82" customFormat="1" ht="14.25">
      <c r="A43" s="81" t="s">
        <v>286</v>
      </c>
      <c r="B43" s="36" t="s">
        <v>96</v>
      </c>
      <c r="C43" s="85">
        <f>'[2]ODCS'!FL91</f>
        <v>0.00349417</v>
      </c>
      <c r="D43" s="85">
        <f>'[2]ODCS'!FM91</f>
        <v>0.00262783</v>
      </c>
      <c r="E43" s="85">
        <f>'[2]ODCS'!FN91</f>
        <v>0.0017571700000000002</v>
      </c>
      <c r="F43" s="85">
        <f>'[2]ODCS'!FO91</f>
        <v>0.00087683</v>
      </c>
      <c r="G43" s="85">
        <f>'[2]ODCS'!FP91</f>
        <v>0</v>
      </c>
      <c r="H43" s="85">
        <f>'[2]ODCS'!FQ91</f>
        <v>0</v>
      </c>
      <c r="I43" s="85">
        <f>'[2]ODCS'!FR91</f>
        <v>0</v>
      </c>
      <c r="J43" s="85">
        <f>'[2]ODCS'!FS91</f>
        <v>0</v>
      </c>
      <c r="K43" s="85">
        <f>'[2]ODCS'!FT91</f>
        <v>0</v>
      </c>
      <c r="L43" s="85">
        <f>'[2]ODCS'!FU91</f>
        <v>0</v>
      </c>
      <c r="M43" s="85">
        <f>'[2]ODCS'!FV91</f>
        <v>0</v>
      </c>
      <c r="N43" s="85">
        <f>'[2]ODCS'!FW91</f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82" customFormat="1" ht="14.25">
      <c r="A44" s="81" t="s">
        <v>287</v>
      </c>
      <c r="B44" s="36" t="s">
        <v>97</v>
      </c>
      <c r="C44" s="85">
        <f>'[2]ODCS'!FL92</f>
        <v>0</v>
      </c>
      <c r="D44" s="85">
        <f>'[2]ODCS'!FM92</f>
        <v>0</v>
      </c>
      <c r="E44" s="85">
        <f>'[2]ODCS'!FN92</f>
        <v>0</v>
      </c>
      <c r="F44" s="85">
        <f>'[2]ODCS'!FO92</f>
        <v>0</v>
      </c>
      <c r="G44" s="85">
        <f>'[2]ODCS'!FP92</f>
        <v>0</v>
      </c>
      <c r="H44" s="85">
        <f>'[2]ODCS'!FQ92</f>
        <v>0</v>
      </c>
      <c r="I44" s="85">
        <f>'[2]ODCS'!FR92</f>
        <v>0</v>
      </c>
      <c r="J44" s="85">
        <f>'[2]ODCS'!FS92</f>
        <v>0</v>
      </c>
      <c r="K44" s="85">
        <f>'[2]ODCS'!FT92</f>
        <v>0</v>
      </c>
      <c r="L44" s="85">
        <f>'[2]ODCS'!FU92</f>
        <v>0</v>
      </c>
      <c r="M44" s="85">
        <f>'[2]ODCS'!FV92</f>
        <v>0</v>
      </c>
      <c r="N44" s="85">
        <f>'[2]ODCS'!FW92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82" customFormat="1" ht="15" thickBot="1">
      <c r="A45" s="81" t="s">
        <v>284</v>
      </c>
      <c r="B45" s="32" t="s">
        <v>46</v>
      </c>
      <c r="C45" s="100">
        <f>'[2]ODCS'!FL93</f>
        <v>29.58859481</v>
      </c>
      <c r="D45" s="100">
        <f>'[2]ODCS'!FM93</f>
        <v>36.26550691</v>
      </c>
      <c r="E45" s="100">
        <f>'[2]ODCS'!FN93</f>
        <v>38.20474807</v>
      </c>
      <c r="F45" s="100">
        <f>'[2]ODCS'!FO93</f>
        <v>36.40936327</v>
      </c>
      <c r="G45" s="100">
        <f>'[2]ODCS'!FP93</f>
        <v>264.553695562928</v>
      </c>
      <c r="H45" s="100">
        <f>'[2]ODCS'!FQ93</f>
        <v>206.11288989999997</v>
      </c>
      <c r="I45" s="100">
        <f>'[2]ODCS'!FR93</f>
        <v>216.052134</v>
      </c>
      <c r="J45" s="100">
        <f>'[2]ODCS'!FS93</f>
        <v>395.92787174</v>
      </c>
      <c r="K45" s="100">
        <f>'[2]ODCS'!FT93</f>
        <v>235.39832380000001</v>
      </c>
      <c r="L45" s="100">
        <f>'[2]ODCS'!FU93</f>
        <v>233.26186033000002</v>
      </c>
      <c r="M45" s="100">
        <f>'[2]ODCS'!FV93</f>
        <v>234.11067568</v>
      </c>
      <c r="N45" s="100">
        <f>'[2]ODCS'!FW93</f>
        <v>43.79582415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ht="15">
      <c r="B46" s="41"/>
    </row>
    <row r="47" ht="14.25">
      <c r="B47" s="29" t="s">
        <v>315</v>
      </c>
    </row>
    <row r="48" ht="14.25">
      <c r="B48" s="29" t="s">
        <v>316</v>
      </c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B1">
      <pane xSplit="1" topLeftCell="C1" activePane="topRight" state="frozen"/>
      <selection pane="topLeft" activeCell="B1" sqref="B1"/>
      <selection pane="topRight" activeCell="F3" sqref="F3"/>
    </sheetView>
  </sheetViews>
  <sheetFormatPr defaultColWidth="9.140625" defaultRowHeight="12.75"/>
  <cols>
    <col min="1" max="1" width="19.28125" style="0" hidden="1" customWidth="1"/>
    <col min="2" max="2" width="38.28125" style="9" customWidth="1"/>
    <col min="3" max="3" width="11.421875" style="0" customWidth="1"/>
    <col min="4" max="5" width="12.7109375" style="0" customWidth="1"/>
    <col min="6" max="6" width="13.421875" style="0" customWidth="1"/>
    <col min="7" max="7" width="13.7109375" style="0" customWidth="1"/>
    <col min="8" max="8" width="11.7109375" style="0" customWidth="1"/>
    <col min="9" max="9" width="12.57421875" style="0" customWidth="1"/>
    <col min="10" max="10" width="12.140625" style="0" customWidth="1"/>
  </cols>
  <sheetData>
    <row r="1" spans="2:12" ht="15">
      <c r="B1" s="27" t="s">
        <v>88</v>
      </c>
      <c r="L1" t="s">
        <v>331</v>
      </c>
    </row>
    <row r="2" ht="15">
      <c r="B2" s="28" t="s">
        <v>30</v>
      </c>
    </row>
    <row r="3" ht="14.25">
      <c r="B3" s="29"/>
    </row>
    <row r="4" spans="1:14" ht="15">
      <c r="A4" s="23"/>
      <c r="B4" s="30" t="s">
        <v>314</v>
      </c>
      <c r="C4" s="31">
        <v>42400</v>
      </c>
      <c r="D4" s="31">
        <v>42429</v>
      </c>
      <c r="E4" s="31">
        <v>42460</v>
      </c>
      <c r="F4" s="31">
        <v>42490</v>
      </c>
      <c r="G4" s="31">
        <v>42521</v>
      </c>
      <c r="H4" s="31">
        <v>42551</v>
      </c>
      <c r="I4" s="31">
        <v>42582</v>
      </c>
      <c r="J4" s="31">
        <v>42613</v>
      </c>
      <c r="K4" s="31">
        <v>42643</v>
      </c>
      <c r="L4" s="31">
        <v>42674</v>
      </c>
      <c r="M4" s="31">
        <v>42704</v>
      </c>
      <c r="N4" s="31">
        <v>42735</v>
      </c>
    </row>
    <row r="5" spans="1:14" ht="15">
      <c r="A5" s="17" t="s">
        <v>101</v>
      </c>
      <c r="B5" s="32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5">
      <c r="A6" s="17" t="s">
        <v>312</v>
      </c>
      <c r="B6" s="30" t="s">
        <v>31</v>
      </c>
      <c r="C6" s="34">
        <f>C8+C25</f>
        <v>86785.98108563415</v>
      </c>
      <c r="D6" s="34">
        <f>D8+D25</f>
        <v>88761.80332532786</v>
      </c>
      <c r="E6" s="34">
        <f aca="true" t="shared" si="0" ref="E6:J6">E8+E25</f>
        <v>91539.24787378947</v>
      </c>
      <c r="F6" s="34">
        <f t="shared" si="0"/>
        <v>92543.80400463175</v>
      </c>
      <c r="G6" s="34">
        <f t="shared" si="0"/>
        <v>91925.9059954515</v>
      </c>
      <c r="H6" s="34">
        <f t="shared" si="0"/>
        <v>90267.76656360124</v>
      </c>
      <c r="I6" s="34">
        <f t="shared" si="0"/>
        <v>90921.06992369925</v>
      </c>
      <c r="J6" s="34">
        <f t="shared" si="0"/>
        <v>90805.55046545784</v>
      </c>
      <c r="K6" s="34">
        <f>K8+K25</f>
        <v>90935.89957536415</v>
      </c>
      <c r="L6" s="34">
        <f>L8+L25</f>
        <v>91501.87078068654</v>
      </c>
      <c r="M6" s="34">
        <f>M8+M25</f>
        <v>94018.00555853319</v>
      </c>
      <c r="N6" s="34">
        <f>N8+N25</f>
        <v>93699.81102097404</v>
      </c>
    </row>
    <row r="7" spans="1:14" ht="15" hidden="1">
      <c r="A7" s="17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2" customFormat="1" ht="15">
      <c r="A8" s="17" t="s">
        <v>288</v>
      </c>
      <c r="B8" s="35" t="s">
        <v>4</v>
      </c>
      <c r="C8" s="37">
        <f>'[1]ODC-2SR'!FP233</f>
        <v>77791.33704864187</v>
      </c>
      <c r="D8" s="37">
        <f>'[1]ODC-2SR'!FQ233</f>
        <v>80079.51291514284</v>
      </c>
      <c r="E8" s="37">
        <f>'[1]ODC-2SR'!FR233</f>
        <v>83685.79110366145</v>
      </c>
      <c r="F8" s="37">
        <f>'[1]ODC-2SR'!FS233</f>
        <v>84950.95685923664</v>
      </c>
      <c r="G8" s="37">
        <f>'[1]ODC-2SR'!FT233</f>
        <v>84908.88141002896</v>
      </c>
      <c r="H8" s="37">
        <f>'[1]ODC-2SR'!FU233</f>
        <v>82268.95255886618</v>
      </c>
      <c r="I8" s="37">
        <f>'[1]ODC-2SR'!FV233</f>
        <v>83423.81185752695</v>
      </c>
      <c r="J8" s="37">
        <f>'[1]ODC-2SR'!FW233</f>
        <v>83928.72526756546</v>
      </c>
      <c r="K8" s="37">
        <f>'[1]ODC-2SR'!FX233</f>
        <v>82095.84815318415</v>
      </c>
      <c r="L8" s="37">
        <f>'[1]ODC-2SR'!FY233</f>
        <v>83376.90580468944</v>
      </c>
      <c r="M8" s="37">
        <f>'[1]ODC-2SR'!FZ233</f>
        <v>83276.99732274906</v>
      </c>
      <c r="N8" s="37">
        <f>'[1]ODC-2SR'!GA233</f>
        <v>83065.44786536625</v>
      </c>
    </row>
    <row r="9" spans="1:14" s="2" customFormat="1" ht="15">
      <c r="A9" s="17" t="s">
        <v>289</v>
      </c>
      <c r="B9" s="35" t="s">
        <v>12</v>
      </c>
      <c r="C9" s="37">
        <f>'[1]ODC-2SR'!FP234</f>
        <v>36486.345449107735</v>
      </c>
      <c r="D9" s="37">
        <f>'[1]ODC-2SR'!FQ234</f>
        <v>38015.53249396499</v>
      </c>
      <c r="E9" s="37">
        <f>'[1]ODC-2SR'!FR234</f>
        <v>41127.077672289975</v>
      </c>
      <c r="F9" s="37">
        <f>'[1]ODC-2SR'!FS234</f>
        <v>40616.72592563489</v>
      </c>
      <c r="G9" s="37">
        <f>'[1]ODC-2SR'!FT234</f>
        <v>38739.472922237466</v>
      </c>
      <c r="H9" s="37">
        <f>'[1]ODC-2SR'!FU234</f>
        <v>36765.35574586496</v>
      </c>
      <c r="I9" s="37">
        <f>'[1]ODC-2SR'!FV234</f>
        <v>37701.56821829771</v>
      </c>
      <c r="J9" s="37">
        <f>'[1]ODC-2SR'!FW234</f>
        <v>37872.68006316762</v>
      </c>
      <c r="K9" s="37">
        <f>'[1]ODC-2SR'!FX234</f>
        <v>37041.20851902001</v>
      </c>
      <c r="L9" s="37">
        <f>'[1]ODC-2SR'!FY234</f>
        <v>37239.06847546631</v>
      </c>
      <c r="M9" s="37">
        <f>'[1]ODC-2SR'!FZ234</f>
        <v>36538.38135842245</v>
      </c>
      <c r="N9" s="37">
        <f>'[1]ODC-2SR'!GA234</f>
        <v>36768.79890241228</v>
      </c>
    </row>
    <row r="10" spans="1:14" s="2" customFormat="1" ht="15">
      <c r="A10" s="17" t="s">
        <v>290</v>
      </c>
      <c r="B10" s="35" t="s">
        <v>32</v>
      </c>
      <c r="C10" s="37">
        <f>'[1]ODC-2SR'!FP235</f>
        <v>35652.77045510773</v>
      </c>
      <c r="D10" s="37">
        <f>'[1]ODC-2SR'!FQ235</f>
        <v>37292.031776964985</v>
      </c>
      <c r="E10" s="37">
        <f>'[1]ODC-2SR'!FR235</f>
        <v>40230.44698828997</v>
      </c>
      <c r="F10" s="37">
        <f>'[1]ODC-2SR'!FS235</f>
        <v>39982.21819163489</v>
      </c>
      <c r="G10" s="37">
        <f>'[1]ODC-2SR'!FT235</f>
        <v>37805.75422623746</v>
      </c>
      <c r="H10" s="37">
        <f>'[1]ODC-2SR'!FU235</f>
        <v>36016.366869864956</v>
      </c>
      <c r="I10" s="37">
        <f>'[1]ODC-2SR'!FV235</f>
        <v>36930.69623029771</v>
      </c>
      <c r="J10" s="37">
        <f>'[1]ODC-2SR'!FW235</f>
        <v>37197.27944216762</v>
      </c>
      <c r="K10" s="37">
        <f>'[1]ODC-2SR'!FX235</f>
        <v>36244.25227702001</v>
      </c>
      <c r="L10" s="37">
        <f>'[1]ODC-2SR'!FY235</f>
        <v>36252.029466497406</v>
      </c>
      <c r="M10" s="37">
        <f>'[1]ODC-2SR'!FZ235</f>
        <v>35716.123980422446</v>
      </c>
      <c r="N10" s="37">
        <f>'[1]ODC-2SR'!GA235</f>
        <v>36056.74426041228</v>
      </c>
    </row>
    <row r="11" spans="1:14" s="8" customFormat="1" ht="14.25">
      <c r="A11" s="17" t="s">
        <v>291</v>
      </c>
      <c r="B11" s="36" t="s">
        <v>33</v>
      </c>
      <c r="C11" s="38">
        <f>'[1]ODC-2SR'!FP236</f>
        <v>4658.843780769999</v>
      </c>
      <c r="D11" s="38">
        <f>'[1]ODC-2SR'!FQ236</f>
        <v>4766.13085246</v>
      </c>
      <c r="E11" s="38">
        <f>'[1]ODC-2SR'!FR236</f>
        <v>5198.18691749</v>
      </c>
      <c r="F11" s="38">
        <f>'[1]ODC-2SR'!FS236</f>
        <v>5310.024006379998</v>
      </c>
      <c r="G11" s="38">
        <f>'[1]ODC-2SR'!FT236</f>
        <v>5065.184105380001</v>
      </c>
      <c r="H11" s="38">
        <f>'[1]ODC-2SR'!FU236</f>
        <v>4407.78616504</v>
      </c>
      <c r="I11" s="38">
        <f>'[1]ODC-2SR'!FV236</f>
        <v>4472.48476484</v>
      </c>
      <c r="J11" s="38">
        <f>'[1]ODC-2SR'!FW236</f>
        <v>4404.809374409999</v>
      </c>
      <c r="K11" s="38">
        <f>'[1]ODC-2SR'!FX236</f>
        <v>4536.979948270002</v>
      </c>
      <c r="L11" s="38">
        <f>'[1]ODC-2SR'!FY236</f>
        <v>4918.18406676</v>
      </c>
      <c r="M11" s="38">
        <f>'[1]ODC-2SR'!FZ236</f>
        <v>4489.18517237</v>
      </c>
      <c r="N11" s="38">
        <f>'[1]ODC-2SR'!GA236</f>
        <v>4349.01014901</v>
      </c>
    </row>
    <row r="12" spans="1:14" s="8" customFormat="1" ht="14.25">
      <c r="A12" s="17" t="s">
        <v>292</v>
      </c>
      <c r="B12" s="36" t="s">
        <v>34</v>
      </c>
      <c r="C12" s="38">
        <f>'[1]ODC-2SR'!FP237</f>
        <v>1011.4097038699999</v>
      </c>
      <c r="D12" s="38">
        <f>'[1]ODC-2SR'!FQ237</f>
        <v>1107.25715993</v>
      </c>
      <c r="E12" s="38">
        <f>'[1]ODC-2SR'!FR237</f>
        <v>1391.5600435</v>
      </c>
      <c r="F12" s="38">
        <f>'[1]ODC-2SR'!FS237</f>
        <v>1047.91183097</v>
      </c>
      <c r="G12" s="38">
        <f>'[1]ODC-2SR'!FT237</f>
        <v>1007.08575609</v>
      </c>
      <c r="H12" s="38">
        <f>'[1]ODC-2SR'!FU237</f>
        <v>875.86610549</v>
      </c>
      <c r="I12" s="38">
        <f>'[1]ODC-2SR'!FV237</f>
        <v>872.60165379</v>
      </c>
      <c r="J12" s="38">
        <f>'[1]ODC-2SR'!FW237</f>
        <v>846.0018448300001</v>
      </c>
      <c r="K12" s="38">
        <f>'[1]ODC-2SR'!FX237</f>
        <v>745.5618317200001</v>
      </c>
      <c r="L12" s="38">
        <f>'[1]ODC-2SR'!FY237</f>
        <v>827.5443444299999</v>
      </c>
      <c r="M12" s="38">
        <f>'[1]ODC-2SR'!FZ237</f>
        <v>709.59518496</v>
      </c>
      <c r="N12" s="38">
        <f>'[1]ODC-2SR'!GA237</f>
        <v>670.21717842</v>
      </c>
    </row>
    <row r="13" spans="1:14" s="8" customFormat="1" ht="14.25">
      <c r="A13" s="17" t="s">
        <v>293</v>
      </c>
      <c r="B13" s="36" t="s">
        <v>318</v>
      </c>
      <c r="C13" s="38">
        <f>'[1]ODC-2SR'!FP238</f>
        <v>1972.27114805</v>
      </c>
      <c r="D13" s="38">
        <f>'[1]ODC-2SR'!FQ238</f>
        <v>2720.85695761</v>
      </c>
      <c r="E13" s="38">
        <f>'[1]ODC-2SR'!FR238</f>
        <v>2877.27993278</v>
      </c>
      <c r="F13" s="38">
        <f>'[1]ODC-2SR'!FS238</f>
        <v>2840.73919965</v>
      </c>
      <c r="G13" s="38">
        <f>'[1]ODC-2SR'!FT238</f>
        <v>2446.525213149999</v>
      </c>
      <c r="H13" s="38">
        <f>'[1]ODC-2SR'!FU238</f>
        <v>2055.22339035</v>
      </c>
      <c r="I13" s="38">
        <f>'[1]ODC-2SR'!FV238</f>
        <v>2365.5213849999996</v>
      </c>
      <c r="J13" s="38">
        <f>'[1]ODC-2SR'!FW238</f>
        <v>2193.0144764700003</v>
      </c>
      <c r="K13" s="38">
        <f>'[1]ODC-2SR'!FX238</f>
        <v>2247.6008161200007</v>
      </c>
      <c r="L13" s="38">
        <f>'[1]ODC-2SR'!FY238</f>
        <v>2524.3187850083877</v>
      </c>
      <c r="M13" s="38">
        <f>'[1]ODC-2SR'!FZ238</f>
        <v>2428.83157361</v>
      </c>
      <c r="N13" s="38">
        <f>'[1]ODC-2SR'!GA238</f>
        <v>2633.63706776</v>
      </c>
    </row>
    <row r="14" spans="1:14" s="8" customFormat="1" ht="14.25">
      <c r="A14" s="17" t="s">
        <v>294</v>
      </c>
      <c r="B14" s="36" t="s">
        <v>319</v>
      </c>
      <c r="C14" s="38">
        <f>'[1]ODC-2SR'!FP239</f>
        <v>19051.853983947727</v>
      </c>
      <c r="D14" s="38">
        <f>'[1]ODC-2SR'!FQ239</f>
        <v>19692.59828609498</v>
      </c>
      <c r="E14" s="38">
        <f>'[1]ODC-2SR'!FR239</f>
        <v>21499.92305138998</v>
      </c>
      <c r="F14" s="38">
        <f>'[1]ODC-2SR'!FS239</f>
        <v>21752.7720308449</v>
      </c>
      <c r="G14" s="38">
        <f>'[1]ODC-2SR'!FT239</f>
        <v>20454.275524707464</v>
      </c>
      <c r="H14" s="38">
        <f>'[1]ODC-2SR'!FU239</f>
        <v>19681.56983578495</v>
      </c>
      <c r="I14" s="38">
        <f>'[1]ODC-2SR'!FV239</f>
        <v>20149.90214313771</v>
      </c>
      <c r="J14" s="38">
        <f>'[1]ODC-2SR'!FW239</f>
        <v>20961.58344862763</v>
      </c>
      <c r="K14" s="38">
        <f>'[1]ODC-2SR'!FX239</f>
        <v>20213.127323420013</v>
      </c>
      <c r="L14" s="38">
        <f>'[1]ODC-2SR'!FY239</f>
        <v>19181.57435457903</v>
      </c>
      <c r="M14" s="38">
        <f>'[1]ODC-2SR'!FZ239</f>
        <v>19089.237890312477</v>
      </c>
      <c r="N14" s="38">
        <f>'[1]ODC-2SR'!GA239</f>
        <v>19829.807251982304</v>
      </c>
    </row>
    <row r="15" spans="1:14" s="8" customFormat="1" ht="14.25">
      <c r="A15" s="17" t="s">
        <v>295</v>
      </c>
      <c r="B15" s="36" t="s">
        <v>37</v>
      </c>
      <c r="C15" s="38">
        <f>'[1]ODC-2SR'!FP240</f>
        <v>8958.391838470005</v>
      </c>
      <c r="D15" s="38">
        <f>'[1]ODC-2SR'!FQ240</f>
        <v>9005.18852087</v>
      </c>
      <c r="E15" s="38">
        <f>'[1]ODC-2SR'!FR240</f>
        <v>9263.497043129995</v>
      </c>
      <c r="F15" s="38">
        <f>'[1]ODC-2SR'!FS240</f>
        <v>9030.771123789997</v>
      </c>
      <c r="G15" s="38">
        <f>'[1]ODC-2SR'!FT240</f>
        <v>8832.683626909999</v>
      </c>
      <c r="H15" s="38">
        <f>'[1]ODC-2SR'!FU240</f>
        <v>8995.921373200003</v>
      </c>
      <c r="I15" s="38">
        <f>'[1]ODC-2SR'!FV240</f>
        <v>9070.186283529998</v>
      </c>
      <c r="J15" s="38">
        <f>'[1]ODC-2SR'!FW240</f>
        <v>8791.870297829995</v>
      </c>
      <c r="K15" s="38">
        <f>'[1]ODC-2SR'!FX240</f>
        <v>8500.982357489995</v>
      </c>
      <c r="L15" s="38">
        <f>'[1]ODC-2SR'!FY240</f>
        <v>8800.40791571999</v>
      </c>
      <c r="M15" s="38">
        <f>'[1]ODC-2SR'!FZ240</f>
        <v>8999.274159169967</v>
      </c>
      <c r="N15" s="38">
        <f>'[1]ODC-2SR'!GA240</f>
        <v>8574.072613239976</v>
      </c>
    </row>
    <row r="16" spans="1:14" s="2" customFormat="1" ht="15">
      <c r="A16" s="17" t="s">
        <v>296</v>
      </c>
      <c r="B16" s="35" t="s">
        <v>0</v>
      </c>
      <c r="C16" s="37">
        <f>'[1]ODC-2SR'!FP241</f>
        <v>833.574994</v>
      </c>
      <c r="D16" s="37">
        <f>'[1]ODC-2SR'!FQ241</f>
        <v>723.5007169999999</v>
      </c>
      <c r="E16" s="37">
        <f>'[1]ODC-2SR'!FR241</f>
        <v>896.630684</v>
      </c>
      <c r="F16" s="37">
        <f>'[1]ODC-2SR'!FS241</f>
        <v>634.507734</v>
      </c>
      <c r="G16" s="37">
        <f>'[1]ODC-2SR'!FT241</f>
        <v>933.718696</v>
      </c>
      <c r="H16" s="37">
        <f>'[1]ODC-2SR'!FU241</f>
        <v>748.988876</v>
      </c>
      <c r="I16" s="37">
        <f>'[1]ODC-2SR'!FV241</f>
        <v>770.871988</v>
      </c>
      <c r="J16" s="37">
        <f>'[1]ODC-2SR'!FW241</f>
        <v>675.400621</v>
      </c>
      <c r="K16" s="37">
        <f>'[1]ODC-2SR'!FX241</f>
        <v>796.956242</v>
      </c>
      <c r="L16" s="37">
        <f>'[1]ODC-2SR'!FY241</f>
        <v>987.039008968899</v>
      </c>
      <c r="M16" s="37">
        <f>'[1]ODC-2SR'!FZ241</f>
        <v>822.257378</v>
      </c>
      <c r="N16" s="37">
        <f>'[1]ODC-2SR'!GA241</f>
        <v>712.054642</v>
      </c>
    </row>
    <row r="17" spans="1:14" s="2" customFormat="1" ht="15">
      <c r="A17" s="17" t="s">
        <v>297</v>
      </c>
      <c r="B17" s="35" t="s">
        <v>14</v>
      </c>
      <c r="C17" s="37">
        <f>'[1]ODC-2SR'!FP247</f>
        <v>41304.991599534136</v>
      </c>
      <c r="D17" s="37">
        <f>'[1]ODC-2SR'!FQ247</f>
        <v>42063.98042117786</v>
      </c>
      <c r="E17" s="37">
        <f>'[1]ODC-2SR'!FR247</f>
        <v>42558.71343137148</v>
      </c>
      <c r="F17" s="37">
        <f>'[1]ODC-2SR'!FS247</f>
        <v>44334.23093360175</v>
      </c>
      <c r="G17" s="37">
        <f>'[1]ODC-2SR'!FT247</f>
        <v>46169.408487791494</v>
      </c>
      <c r="H17" s="37">
        <f>'[1]ODC-2SR'!FU247</f>
        <v>45503.59681300122</v>
      </c>
      <c r="I17" s="37">
        <f>'[1]ODC-2SR'!FV247</f>
        <v>45722.243639229244</v>
      </c>
      <c r="J17" s="37">
        <f>'[1]ODC-2SR'!FW247</f>
        <v>46056.045204397844</v>
      </c>
      <c r="K17" s="37">
        <f>'[1]ODC-2SR'!FX247</f>
        <v>45054.639634164145</v>
      </c>
      <c r="L17" s="37">
        <f>'[1]ODC-2SR'!FY247</f>
        <v>46137.837329223126</v>
      </c>
      <c r="M17" s="37">
        <f>'[1]ODC-2SR'!FZ247</f>
        <v>46738.6159643266</v>
      </c>
      <c r="N17" s="37">
        <f>'[1]ODC-2SR'!GA247</f>
        <v>46296.64896295397</v>
      </c>
    </row>
    <row r="18" spans="1:14" s="2" customFormat="1" ht="15">
      <c r="A18" s="17" t="s">
        <v>298</v>
      </c>
      <c r="B18" s="35" t="s">
        <v>32</v>
      </c>
      <c r="C18" s="37">
        <f>'[1]ODC-2SR'!FP248</f>
        <v>41304.991599534136</v>
      </c>
      <c r="D18" s="37">
        <f>'[1]ODC-2SR'!FQ248</f>
        <v>42063.98042117786</v>
      </c>
      <c r="E18" s="37">
        <f>'[1]ODC-2SR'!FR248</f>
        <v>42558.71343137148</v>
      </c>
      <c r="F18" s="37">
        <f>'[1]ODC-2SR'!FS248</f>
        <v>44334.23093360175</v>
      </c>
      <c r="G18" s="37">
        <f>'[1]ODC-2SR'!FT248</f>
        <v>46169.408487791494</v>
      </c>
      <c r="H18" s="37">
        <f>'[1]ODC-2SR'!FU248</f>
        <v>45503.59681300122</v>
      </c>
      <c r="I18" s="37">
        <f>'[1]ODC-2SR'!FV248</f>
        <v>45722.243639229244</v>
      </c>
      <c r="J18" s="37">
        <f>'[1]ODC-2SR'!FW248</f>
        <v>46056.045204397844</v>
      </c>
      <c r="K18" s="37">
        <f>'[1]ODC-2SR'!FX248</f>
        <v>45054.639634164145</v>
      </c>
      <c r="L18" s="37">
        <f>'[1]ODC-2SR'!FY248</f>
        <v>46137.837329223126</v>
      </c>
      <c r="M18" s="37">
        <f>'[1]ODC-2SR'!FZ248</f>
        <v>46738.6159643266</v>
      </c>
      <c r="N18" s="37">
        <f>'[1]ODC-2SR'!GA248</f>
        <v>46296.64896295397</v>
      </c>
    </row>
    <row r="19" spans="1:14" s="8" customFormat="1" ht="14.25">
      <c r="A19" s="17" t="s">
        <v>299</v>
      </c>
      <c r="B19" s="36" t="s">
        <v>33</v>
      </c>
      <c r="C19" s="38">
        <f>'[1]ODC-2SR'!FP249</f>
        <v>3963.7578349299997</v>
      </c>
      <c r="D19" s="38">
        <f>'[1]ODC-2SR'!FQ249</f>
        <v>4154.9883382299995</v>
      </c>
      <c r="E19" s="38">
        <f>'[1]ODC-2SR'!FR249</f>
        <v>4010.26524065</v>
      </c>
      <c r="F19" s="38">
        <f>'[1]ODC-2SR'!FS249</f>
        <v>4231.77505624</v>
      </c>
      <c r="G19" s="38">
        <f>'[1]ODC-2SR'!FT249</f>
        <v>2549.22330387</v>
      </c>
      <c r="H19" s="38">
        <f>'[1]ODC-2SR'!FU249</f>
        <v>4864.9883857800005</v>
      </c>
      <c r="I19" s="38">
        <f>'[1]ODC-2SR'!FV249</f>
        <v>4127.178607610001</v>
      </c>
      <c r="J19" s="38">
        <f>'[1]ODC-2SR'!FW249</f>
        <v>4076.0182914399998</v>
      </c>
      <c r="K19" s="38">
        <f>'[1]ODC-2SR'!FX249</f>
        <v>4020.9159626666997</v>
      </c>
      <c r="L19" s="38">
        <f>'[1]ODC-2SR'!FY249</f>
        <v>4098.715321218499</v>
      </c>
      <c r="M19" s="38">
        <f>'[1]ODC-2SR'!FZ249</f>
        <v>3871.2592557252</v>
      </c>
      <c r="N19" s="38">
        <f>'[1]ODC-2SR'!GA249</f>
        <v>3930.437604076199</v>
      </c>
    </row>
    <row r="20" spans="1:14" s="8" customFormat="1" ht="14.25">
      <c r="A20" s="17" t="s">
        <v>300</v>
      </c>
      <c r="B20" s="36" t="s">
        <v>34</v>
      </c>
      <c r="C20" s="38">
        <f>'[1]ODC-2SR'!FP250</f>
        <v>549.3008573999998</v>
      </c>
      <c r="D20" s="38">
        <f>'[1]ODC-2SR'!FQ250</f>
        <v>469.41227141</v>
      </c>
      <c r="E20" s="38">
        <f>'[1]ODC-2SR'!FR250</f>
        <v>483.41882084</v>
      </c>
      <c r="F20" s="38">
        <f>'[1]ODC-2SR'!FS250</f>
        <v>604.85691394</v>
      </c>
      <c r="G20" s="38">
        <f>'[1]ODC-2SR'!FT250</f>
        <v>2379.23123643</v>
      </c>
      <c r="H20" s="38">
        <f>'[1]ODC-2SR'!FU250</f>
        <v>549.79740333</v>
      </c>
      <c r="I20" s="38">
        <f>'[1]ODC-2SR'!FV250</f>
        <v>542.1790684099999</v>
      </c>
      <c r="J20" s="38">
        <f>'[1]ODC-2SR'!FW250</f>
        <v>532.8935127100001</v>
      </c>
      <c r="K20" s="38">
        <f>'[1]ODC-2SR'!FX250</f>
        <v>508.512002707</v>
      </c>
      <c r="L20" s="38">
        <f>'[1]ODC-2SR'!FY250</f>
        <v>450.21212639579994</v>
      </c>
      <c r="M20" s="38">
        <f>'[1]ODC-2SR'!FZ250</f>
        <v>441.3841546098999</v>
      </c>
      <c r="N20" s="38">
        <f>'[1]ODC-2SR'!GA250</f>
        <v>361.7328010392</v>
      </c>
    </row>
    <row r="21" spans="1:14" s="8" customFormat="1" ht="14.25">
      <c r="A21" s="17" t="s">
        <v>301</v>
      </c>
      <c r="B21" s="36" t="s">
        <v>35</v>
      </c>
      <c r="C21" s="38">
        <f>'[1]ODC-2SR'!FP251</f>
        <v>1375.7042276900002</v>
      </c>
      <c r="D21" s="38">
        <f>'[1]ODC-2SR'!FQ251</f>
        <v>1775.0715140699997</v>
      </c>
      <c r="E21" s="38">
        <f>'[1]ODC-2SR'!FR251</f>
        <v>1919.51043362</v>
      </c>
      <c r="F21" s="38">
        <f>'[1]ODC-2SR'!FS251</f>
        <v>2145.10833605</v>
      </c>
      <c r="G21" s="38">
        <f>'[1]ODC-2SR'!FT251</f>
        <v>2280.8771414199996</v>
      </c>
      <c r="H21" s="38">
        <f>'[1]ODC-2SR'!FU251</f>
        <v>1626.8534802400002</v>
      </c>
      <c r="I21" s="38">
        <f>'[1]ODC-2SR'!FV251</f>
        <v>2097.42465782</v>
      </c>
      <c r="J21" s="38">
        <f>'[1]ODC-2SR'!FW251</f>
        <v>2308.7710228500005</v>
      </c>
      <c r="K21" s="38">
        <f>'[1]ODC-2SR'!FX251</f>
        <v>2409.2271209633</v>
      </c>
      <c r="L21" s="38">
        <f>'[1]ODC-2SR'!FY251</f>
        <v>2385.3918382864</v>
      </c>
      <c r="M21" s="38">
        <f>'[1]ODC-2SR'!FZ251</f>
        <v>2444.4780143791</v>
      </c>
      <c r="N21" s="38">
        <f>'[1]ODC-2SR'!GA251</f>
        <v>2650.8469281073</v>
      </c>
    </row>
    <row r="22" spans="1:14" s="8" customFormat="1" ht="14.25">
      <c r="A22" s="17" t="s">
        <v>302</v>
      </c>
      <c r="B22" s="36" t="s">
        <v>36</v>
      </c>
      <c r="C22" s="38">
        <f>'[1]ODC-2SR'!FP252</f>
        <v>11094.50314375015</v>
      </c>
      <c r="D22" s="38">
        <f>'[1]ODC-2SR'!FQ252</f>
        <v>11225.601823279147</v>
      </c>
      <c r="E22" s="38">
        <f>'[1]ODC-2SR'!FR252</f>
        <v>11294.757359210567</v>
      </c>
      <c r="F22" s="38">
        <f>'[1]ODC-2SR'!FS252</f>
        <v>11797.333185832415</v>
      </c>
      <c r="G22" s="38">
        <f>'[1]ODC-2SR'!FT252</f>
        <v>13130.843210924791</v>
      </c>
      <c r="H22" s="38">
        <f>'[1]ODC-2SR'!FU252</f>
        <v>12540.631439477218</v>
      </c>
      <c r="I22" s="38">
        <f>'[1]ODC-2SR'!FV252</f>
        <v>12695.04154023894</v>
      </c>
      <c r="J22" s="38">
        <f>'[1]ODC-2SR'!FW252</f>
        <v>12680.746562837003</v>
      </c>
      <c r="K22" s="38">
        <f>'[1]ODC-2SR'!FX252</f>
        <v>11102.28082707132</v>
      </c>
      <c r="L22" s="38">
        <f>'[1]ODC-2SR'!FY252</f>
        <v>12380.746189698866</v>
      </c>
      <c r="M22" s="38">
        <f>'[1]ODC-2SR'!FZ252</f>
        <v>12868.97135079983</v>
      </c>
      <c r="N22" s="38">
        <f>'[1]ODC-2SR'!GA252</f>
        <v>11992.722670264102</v>
      </c>
    </row>
    <row r="23" spans="1:14" s="8" customFormat="1" ht="14.25">
      <c r="A23" s="17" t="s">
        <v>303</v>
      </c>
      <c r="B23" s="36" t="s">
        <v>37</v>
      </c>
      <c r="C23" s="38">
        <f>'[1]ODC-2SR'!FP253</f>
        <v>24321.725535763988</v>
      </c>
      <c r="D23" s="38">
        <f>'[1]ODC-2SR'!FQ253</f>
        <v>24438.906474188716</v>
      </c>
      <c r="E23" s="38">
        <f>'[1]ODC-2SR'!FR253</f>
        <v>24850.76157705091</v>
      </c>
      <c r="F23" s="38">
        <f>'[1]ODC-2SR'!FS253</f>
        <v>25555.15744153933</v>
      </c>
      <c r="G23" s="38">
        <f>'[1]ODC-2SR'!FT253</f>
        <v>25829.233595146703</v>
      </c>
      <c r="H23" s="38">
        <f>'[1]ODC-2SR'!FU253</f>
        <v>25921.326104174004</v>
      </c>
      <c r="I23" s="38">
        <f>'[1]ODC-2SR'!FV253</f>
        <v>26260.419765150302</v>
      </c>
      <c r="J23" s="38">
        <f>'[1]ODC-2SR'!FW253</f>
        <v>26457.615814560842</v>
      </c>
      <c r="K23" s="38">
        <f>'[1]ODC-2SR'!FX253</f>
        <v>27013.703720755824</v>
      </c>
      <c r="L23" s="38">
        <f>'[1]ODC-2SR'!FY253</f>
        <v>26822.771853623566</v>
      </c>
      <c r="M23" s="38">
        <f>'[1]ODC-2SR'!FZ253</f>
        <v>27112.523188812567</v>
      </c>
      <c r="N23" s="38">
        <f>'[1]ODC-2SR'!GA253</f>
        <v>27360.908959467168</v>
      </c>
    </row>
    <row r="24" spans="1:14" s="2" customFormat="1" ht="15">
      <c r="A24" s="17" t="s">
        <v>304</v>
      </c>
      <c r="B24" s="35" t="s">
        <v>0</v>
      </c>
      <c r="C24" s="37">
        <f>'[1]ODC-2SR'!$DH$254</f>
        <v>0</v>
      </c>
      <c r="D24" s="37">
        <f>'[1]ODC-2SR'!$DH$254</f>
        <v>0</v>
      </c>
      <c r="E24" s="37">
        <f>'[1]ODC-2SR'!$DH$254</f>
        <v>0</v>
      </c>
      <c r="F24" s="37">
        <f>'[1]ODC-2SR'!$DH$254</f>
        <v>0</v>
      </c>
      <c r="G24" s="37">
        <f>'[1]ODC-2SR'!$DH$254</f>
        <v>0</v>
      </c>
      <c r="H24" s="37">
        <f>'[1]ODC-2SR'!$DH$254</f>
        <v>0</v>
      </c>
      <c r="I24" s="37">
        <f>'[1]ODC-2SR'!$DH$254</f>
        <v>0</v>
      </c>
      <c r="J24" s="37">
        <f>'[1]ODC-2SR'!$DH$254</f>
        <v>0</v>
      </c>
      <c r="K24" s="37">
        <f>'[1]ODC-2SR'!$DH$254</f>
        <v>0</v>
      </c>
      <c r="L24" s="37">
        <f>'[1]ODC-2SR'!$DH$254</f>
        <v>0</v>
      </c>
      <c r="M24" s="37">
        <f>'[1]ODC-2SR'!$DH$254</f>
        <v>0</v>
      </c>
      <c r="N24" s="37">
        <f>'[1]ODC-2SR'!$DH$254</f>
        <v>0</v>
      </c>
    </row>
    <row r="25" spans="1:14" s="2" customFormat="1" ht="15">
      <c r="A25" s="17" t="s">
        <v>305</v>
      </c>
      <c r="B25" s="35" t="s">
        <v>1</v>
      </c>
      <c r="C25" s="37">
        <f>'[1]ODC-2SR'!FP261</f>
        <v>8994.644036992275</v>
      </c>
      <c r="D25" s="37">
        <f>'[1]ODC-2SR'!FQ261</f>
        <v>8682.29041018502</v>
      </c>
      <c r="E25" s="37">
        <f>'[1]ODC-2SR'!FR261</f>
        <v>7853.456770128024</v>
      </c>
      <c r="F25" s="37">
        <f>'[1]ODC-2SR'!FS261</f>
        <v>7592.847145395106</v>
      </c>
      <c r="G25" s="37">
        <f>'[1]ODC-2SR'!FT261</f>
        <v>7017.024585422542</v>
      </c>
      <c r="H25" s="37">
        <f>'[1]ODC-2SR'!FU261</f>
        <v>7998.814004735054</v>
      </c>
      <c r="I25" s="37">
        <f>'[1]ODC-2SR'!FV261</f>
        <v>7497.2580661723005</v>
      </c>
      <c r="J25" s="37">
        <f>'[1]ODC-2SR'!FW261</f>
        <v>6876.825197892378</v>
      </c>
      <c r="K25" s="37">
        <f>'[1]ODC-2SR'!FX261</f>
        <v>8840.051422180002</v>
      </c>
      <c r="L25" s="37">
        <f>'[1]ODC-2SR'!FY261</f>
        <v>8124.964975997105</v>
      </c>
      <c r="M25" s="37">
        <f>'[1]ODC-2SR'!FZ261</f>
        <v>10741.008235784127</v>
      </c>
      <c r="N25" s="37">
        <f>'[1]ODC-2SR'!GA261</f>
        <v>10634.363155607794</v>
      </c>
    </row>
    <row r="26" spans="1:14" s="2" customFormat="1" ht="15">
      <c r="A26" s="17" t="s">
        <v>306</v>
      </c>
      <c r="B26" s="35" t="s">
        <v>12</v>
      </c>
      <c r="C26" s="37">
        <f>'[1]ODC-2SR'!FP262</f>
        <v>5224.925842102275</v>
      </c>
      <c r="D26" s="37">
        <f>'[1]ODC-2SR'!FQ262</f>
        <v>5001.16461043502</v>
      </c>
      <c r="E26" s="37">
        <f>'[1]ODC-2SR'!FR262</f>
        <v>4698.529569738023</v>
      </c>
      <c r="F26" s="37">
        <f>'[1]ODC-2SR'!FS262</f>
        <v>4515.1937222051065</v>
      </c>
      <c r="G26" s="37">
        <f>'[1]ODC-2SR'!FT262</f>
        <v>4775.958089522543</v>
      </c>
      <c r="H26" s="37">
        <f>'[1]ODC-2SR'!FU262</f>
        <v>4772.025748955054</v>
      </c>
      <c r="I26" s="37">
        <f>'[1]ODC-2SR'!FV262</f>
        <v>5003.867936142301</v>
      </c>
      <c r="J26" s="37">
        <f>'[1]ODC-2SR'!FW262</f>
        <v>4316.529854262379</v>
      </c>
      <c r="K26" s="37">
        <f>'[1]ODC-2SR'!FX262</f>
        <v>4983.097813470002</v>
      </c>
      <c r="L26" s="37">
        <f>'[1]ODC-2SR'!FY262</f>
        <v>4242.632712577105</v>
      </c>
      <c r="M26" s="37">
        <f>'[1]ODC-2SR'!FZ262</f>
        <v>6446.952898547553</v>
      </c>
      <c r="N26" s="37">
        <f>'[1]ODC-2SR'!GA262</f>
        <v>5528.382257367719</v>
      </c>
    </row>
    <row r="27" spans="1:14" s="5" customFormat="1" ht="14.25">
      <c r="A27" s="17" t="s">
        <v>307</v>
      </c>
      <c r="B27" s="39" t="s">
        <v>32</v>
      </c>
      <c r="C27" s="38">
        <f>'[1]ODC-2SR'!FP263</f>
        <v>2089.0037343422746</v>
      </c>
      <c r="D27" s="38">
        <f>'[1]ODC-2SR'!FQ263</f>
        <v>2027.87097265502</v>
      </c>
      <c r="E27" s="38">
        <f>'[1]ODC-2SR'!FR263</f>
        <v>2645.5055572480233</v>
      </c>
      <c r="F27" s="38">
        <f>'[1]ODC-2SR'!FS263</f>
        <v>2279.206583015107</v>
      </c>
      <c r="G27" s="38">
        <f>'[1]ODC-2SR'!FT263</f>
        <v>2337.2037410825433</v>
      </c>
      <c r="H27" s="38">
        <f>'[1]ODC-2SR'!FU263</f>
        <v>2147.4561166150543</v>
      </c>
      <c r="I27" s="38">
        <f>'[1]ODC-2SR'!FV263</f>
        <v>2143.1653708623007</v>
      </c>
      <c r="J27" s="38">
        <f>'[1]ODC-2SR'!FW263</f>
        <v>2222.6744210023785</v>
      </c>
      <c r="K27" s="38">
        <f>'[1]ODC-2SR'!FX263</f>
        <v>2554.5557398600013</v>
      </c>
      <c r="L27" s="38">
        <f>'[1]ODC-2SR'!FY263</f>
        <v>2101.5595735571046</v>
      </c>
      <c r="M27" s="38">
        <f>'[1]ODC-2SR'!FZ263</f>
        <v>3534.560688017553</v>
      </c>
      <c r="N27" s="38">
        <f>'[1]ODC-2SR'!GA263</f>
        <v>3710.3620080077194</v>
      </c>
    </row>
    <row r="28" spans="1:14" s="5" customFormat="1" ht="14.25">
      <c r="A28" s="17" t="s">
        <v>308</v>
      </c>
      <c r="B28" s="39" t="s">
        <v>0</v>
      </c>
      <c r="C28" s="38">
        <f>'[1]ODC-2SR'!FP278</f>
        <v>3135.9221077600005</v>
      </c>
      <c r="D28" s="38">
        <f>'[1]ODC-2SR'!FQ278</f>
        <v>2973.29363778</v>
      </c>
      <c r="E28" s="38">
        <f>'[1]ODC-2SR'!FR278</f>
        <v>2053.02401249</v>
      </c>
      <c r="F28" s="38">
        <f>'[1]ODC-2SR'!FS278</f>
        <v>2235.9871391899997</v>
      </c>
      <c r="G28" s="38">
        <f>'[1]ODC-2SR'!FT278</f>
        <v>2438.75434844</v>
      </c>
      <c r="H28" s="38">
        <f>'[1]ODC-2SR'!FU278</f>
        <v>2624.5696323399998</v>
      </c>
      <c r="I28" s="38">
        <f>'[1]ODC-2SR'!FV278</f>
        <v>2860.7025652800003</v>
      </c>
      <c r="J28" s="38">
        <f>'[1]ODC-2SR'!FW278</f>
        <v>2093.85543326</v>
      </c>
      <c r="K28" s="38">
        <f>'[1]ODC-2SR'!FX278</f>
        <v>2428.54207361</v>
      </c>
      <c r="L28" s="38">
        <f>'[1]ODC-2SR'!FY278</f>
        <v>2141.0731390200003</v>
      </c>
      <c r="M28" s="38">
        <f>'[1]ODC-2SR'!FZ278</f>
        <v>2912.39221053</v>
      </c>
      <c r="N28" s="38">
        <f>'[1]ODC-2SR'!GA278</f>
        <v>1818.02024936</v>
      </c>
    </row>
    <row r="29" spans="1:14" s="2" customFormat="1" ht="15">
      <c r="A29" s="74" t="s">
        <v>309</v>
      </c>
      <c r="B29" s="35" t="s">
        <v>14</v>
      </c>
      <c r="C29" s="37">
        <f>'[1]ODC-2SR'!FP292</f>
        <v>3769.7181948899997</v>
      </c>
      <c r="D29" s="37">
        <f>'[1]ODC-2SR'!FQ292</f>
        <v>3681.1257997499997</v>
      </c>
      <c r="E29" s="37">
        <f>'[1]ODC-2SR'!FR292</f>
        <v>3154.9272003900005</v>
      </c>
      <c r="F29" s="37">
        <f>'[1]ODC-2SR'!FS292</f>
        <v>3077.65342319</v>
      </c>
      <c r="G29" s="37">
        <f>'[1]ODC-2SR'!FT292</f>
        <v>2241.0664958999996</v>
      </c>
      <c r="H29" s="37">
        <f>'[1]ODC-2SR'!FU292</f>
        <v>3226.7882557800003</v>
      </c>
      <c r="I29" s="37">
        <f>'[1]ODC-2SR'!FV292</f>
        <v>2493.39013003</v>
      </c>
      <c r="J29" s="37">
        <f>'[1]ODC-2SR'!FW292</f>
        <v>2560.29534363</v>
      </c>
      <c r="K29" s="37">
        <f>'[1]ODC-2SR'!FX292</f>
        <v>3856.9536087100005</v>
      </c>
      <c r="L29" s="37">
        <f>'[1]ODC-2SR'!FY292</f>
        <v>3882.3322634200003</v>
      </c>
      <c r="M29" s="37">
        <f>'[1]ODC-2SR'!FZ292</f>
        <v>4294.055337236576</v>
      </c>
      <c r="N29" s="37">
        <f>'[1]ODC-2SR'!GA292</f>
        <v>5105.9808982400755</v>
      </c>
    </row>
    <row r="30" spans="1:14" s="5" customFormat="1" ht="14.25">
      <c r="A30" s="17" t="s">
        <v>310</v>
      </c>
      <c r="B30" s="39" t="s">
        <v>32</v>
      </c>
      <c r="C30" s="38">
        <f>'[1]ODC-2SR'!FP293</f>
        <v>1701.00954337</v>
      </c>
      <c r="D30" s="38">
        <f>'[1]ODC-2SR'!FQ293</f>
        <v>1431.65129508</v>
      </c>
      <c r="E30" s="38">
        <f>'[1]ODC-2SR'!FR293</f>
        <v>1508.48048585</v>
      </c>
      <c r="F30" s="38">
        <f>'[1]ODC-2SR'!FS293</f>
        <v>1658.1208167</v>
      </c>
      <c r="G30" s="38">
        <f>'[1]ODC-2SR'!FT293</f>
        <v>1603.19339862</v>
      </c>
      <c r="H30" s="38">
        <f>'[1]ODC-2SR'!FU293</f>
        <v>1510.10086857</v>
      </c>
      <c r="I30" s="38">
        <f>'[1]ODC-2SR'!FV293</f>
        <v>1430.96138366</v>
      </c>
      <c r="J30" s="38">
        <f>'[1]ODC-2SR'!FW293</f>
        <v>1424.95347443</v>
      </c>
      <c r="K30" s="38">
        <f>'[1]ODC-2SR'!FX293</f>
        <v>2505.9030315900004</v>
      </c>
      <c r="L30" s="38">
        <f>'[1]ODC-2SR'!FY293</f>
        <v>2576.80426342</v>
      </c>
      <c r="M30" s="38">
        <f>'[1]ODC-2SR'!FZ293</f>
        <v>2511.709767936575</v>
      </c>
      <c r="N30" s="38">
        <f>'[1]ODC-2SR'!GA293</f>
        <v>3224.327703560409</v>
      </c>
    </row>
    <row r="31" spans="1:14" s="5" customFormat="1" ht="15" thickBot="1">
      <c r="A31" s="18" t="s">
        <v>311</v>
      </c>
      <c r="B31" s="40" t="s">
        <v>0</v>
      </c>
      <c r="C31" s="76">
        <f>'[1]ODC-2SR'!FP308</f>
        <v>2068.70865152</v>
      </c>
      <c r="D31" s="76">
        <f>'[1]ODC-2SR'!FQ308</f>
        <v>2249.47450467</v>
      </c>
      <c r="E31" s="76">
        <f>'[1]ODC-2SR'!FR308</f>
        <v>1646.4467145400004</v>
      </c>
      <c r="F31" s="76">
        <f>'[1]ODC-2SR'!FS308</f>
        <v>1419.53260649</v>
      </c>
      <c r="G31" s="76">
        <f>'[1]ODC-2SR'!FT308</f>
        <v>637.8730972799999</v>
      </c>
      <c r="H31" s="76">
        <f>'[1]ODC-2SR'!FU308</f>
        <v>1716.68738721</v>
      </c>
      <c r="I31" s="76">
        <f>'[1]ODC-2SR'!FV308</f>
        <v>1062.42874637</v>
      </c>
      <c r="J31" s="76">
        <f>'[1]ODC-2SR'!FW308</f>
        <v>1135.3418692</v>
      </c>
      <c r="K31" s="76">
        <f>'[1]ODC-2SR'!FX308</f>
        <v>1351.0505771199998</v>
      </c>
      <c r="L31" s="76">
        <f>'[1]ODC-2SR'!FY308</f>
        <v>1305.528</v>
      </c>
      <c r="M31" s="76">
        <f>'[1]ODC-2SR'!FZ308</f>
        <v>1782.3455693</v>
      </c>
      <c r="N31" s="76">
        <f>'[1]ODC-2SR'!GA308</f>
        <v>1881.6531946796658</v>
      </c>
    </row>
    <row r="32" ht="14.25">
      <c r="B32" s="29"/>
    </row>
    <row r="33" ht="14.25">
      <c r="B33" s="29"/>
    </row>
    <row r="34" ht="14.25">
      <c r="B34" s="29"/>
    </row>
    <row r="35" ht="14.25">
      <c r="B35" s="29"/>
    </row>
    <row r="36" ht="14.25">
      <c r="B36" s="29"/>
    </row>
    <row r="37" ht="14.25">
      <c r="B37" s="29"/>
    </row>
    <row r="38" ht="14.25">
      <c r="B38" s="29"/>
    </row>
    <row r="39" ht="14.25">
      <c r="B39" s="29"/>
    </row>
    <row r="40" ht="14.25">
      <c r="B40" s="29"/>
    </row>
    <row r="41" ht="14.25">
      <c r="B41" s="29"/>
    </row>
    <row r="42" ht="14.25">
      <c r="B42" s="29"/>
    </row>
    <row r="43" ht="14.25">
      <c r="B43" s="29"/>
    </row>
    <row r="44" ht="14.25">
      <c r="B44" s="29"/>
    </row>
    <row r="45" ht="14.25">
      <c r="B45" s="29"/>
    </row>
    <row r="46" ht="14.25">
      <c r="B46" s="29"/>
    </row>
    <row r="47" ht="14.25">
      <c r="B47" s="29"/>
    </row>
    <row r="48" ht="14.25">
      <c r="B48" s="29"/>
    </row>
    <row r="49" ht="14.25">
      <c r="B49" s="29"/>
    </row>
    <row r="50" ht="14.25">
      <c r="B50" s="29"/>
    </row>
    <row r="51" ht="14.25">
      <c r="B51" s="29"/>
    </row>
    <row r="52" ht="14.25">
      <c r="B52" s="29"/>
    </row>
    <row r="53" ht="14.25">
      <c r="B53" s="29"/>
    </row>
    <row r="54" ht="14.25">
      <c r="B54" s="29"/>
    </row>
    <row r="55" ht="14.25">
      <c r="B55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Motinga</dc:creator>
  <cp:keywords/>
  <dc:description/>
  <cp:lastModifiedBy>Mboti, Helena</cp:lastModifiedBy>
  <cp:lastPrinted>2012-12-17T09:05:49Z</cp:lastPrinted>
  <dcterms:created xsi:type="dcterms:W3CDTF">2003-09-16T09:22:18Z</dcterms:created>
  <dcterms:modified xsi:type="dcterms:W3CDTF">2017-02-02T13:02:39Z</dcterms:modified>
  <cp:category/>
  <cp:version/>
  <cp:contentType/>
  <cp:contentStatus/>
</cp:coreProperties>
</file>