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theme/themeOverride2.xml" ContentType="application/vnd.openxmlformats-officedocument.themeOverrid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0\"/>
    </mc:Choice>
  </mc:AlternateContent>
  <xr:revisionPtr revIDLastSave="0" documentId="13_ncr:1_{B1296E0A-64CB-4E73-A31C-9C33D9B9D168}" xr6:coauthVersionLast="36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</workbook>
</file>

<file path=xl/calcChain.xml><?xml version="1.0" encoding="utf-8"?>
<calcChain xmlns="http://schemas.openxmlformats.org/spreadsheetml/2006/main">
  <c r="C17" i="4" l="1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C24" i="4" l="1"/>
  <c r="C22" i="4" l="1"/>
  <c r="H71" i="37" l="1"/>
  <c r="B71" i="37"/>
  <c r="B31" i="37"/>
  <c r="H31" i="37"/>
  <c r="B30" i="4" l="1"/>
  <c r="B19" i="4"/>
  <c r="B14" i="4"/>
  <c r="C28" i="4"/>
  <c r="C26" i="4"/>
  <c r="J32" i="37" l="1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<sst xmlns="http://schemas.openxmlformats.org/spreadsheetml/2006/main" count="327" uniqueCount="130">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</sst>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&quot;£&quot;#,##0;[Red]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 ;_ * \-#,##0.00_ ;_ * &quot;-&quot;??_ ;_ @_ "/>
    <numFmt numFmtId="170" formatCode="[$-409]mmm\-yy;@"/>
    <numFmt numFmtId="171" formatCode="#,##0.0"/>
    <numFmt numFmtId="172" formatCode="_-[$€-2]* #,##0.00_-;\-[$€-2]* #,##0.00_-;_-[$€-2]* &quot;-&quot;??_-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[Black][&gt;0.05]#,##0.0;[Black][&lt;-0.05]\-#,##0.0;;"/>
    <numFmt numFmtId="179" formatCode="[Black][&gt;0.5]#,##0;[Black][&lt;-0.5]\-#,##0;;"/>
    <numFmt numFmtId="180" formatCode="0.0"/>
    <numFmt numFmtId="181" formatCode="#,##0.0_);\(#,##0.0\)"/>
    <numFmt numFmtId="182" formatCode="_(* #,##0.0_);_(* \(#,##0.0\);_(* &quot;-&quot;??_);_(@_)"/>
    <numFmt numFmtId="183" formatCode="_ * #,##0.0_ ;_ * \-#,##0.0_ ;_ * &quot;-&quot;??_ ;_ @_ "/>
    <numFmt numFmtId="184" formatCode="0.0000"/>
    <numFmt numFmtId="185" formatCode="_-* #,##0.00\ _€_-;\-* #,##0.00\ _€_-;_-* &quot;-&quot;??\ _€_-;_-@_-"/>
    <numFmt numFmtId="186" formatCode="[$-816]dd/mmm/yy;@"/>
    <numFmt numFmtId="187" formatCode="_(* #,##0.0_);_(* \(#,##0.0\);_(* &quot;-&quot;?_);_(@_)"/>
    <numFmt numFmtId="188" formatCode="0.000000000000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8">
    <xf numFmtId="0" fontId="0" fillId="0" borderId="0"/>
    <xf numFmtId="0" fontId="44" fillId="0" borderId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7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9" fontId="5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8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6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4" fillId="0" borderId="0" applyFont="0" applyFill="0" applyBorder="0" applyAlignment="0" applyProtection="0"/>
    <xf numFmtId="169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168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6" fillId="0" borderId="0"/>
    <xf numFmtId="186" fontId="5" fillId="0" borderId="0"/>
    <xf numFmtId="186" fontId="128" fillId="0" borderId="0" applyNumberFormat="0" applyFill="0" applyBorder="0" applyAlignment="0" applyProtection="0">
      <alignment vertical="top"/>
      <protection locked="0"/>
    </xf>
    <xf numFmtId="186" fontId="5" fillId="0" borderId="0"/>
    <xf numFmtId="186" fontId="5" fillId="0" borderId="0"/>
    <xf numFmtId="186" fontId="5" fillId="0" borderId="0"/>
    <xf numFmtId="0" fontId="5" fillId="0" borderId="0" applyNumberFormat="0" applyFont="0" applyFill="0" applyBorder="0" applyAlignment="0" applyProtection="0"/>
    <xf numFmtId="186" fontId="5" fillId="0" borderId="0"/>
    <xf numFmtId="44" fontId="5" fillId="0" borderId="0"/>
    <xf numFmtId="6" fontId="5" fillId="0" borderId="0"/>
    <xf numFmtId="44" fontId="5" fillId="0" borderId="0"/>
    <xf numFmtId="186" fontId="5" fillId="0" borderId="0"/>
    <xf numFmtId="186" fontId="5" fillId="0" borderId="0"/>
    <xf numFmtId="186" fontId="96" fillId="0" borderId="0"/>
    <xf numFmtId="186" fontId="96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/>
    <xf numFmtId="186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186" fontId="96" fillId="0" borderId="0"/>
    <xf numFmtId="186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24" fillId="0" borderId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130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0" fillId="0" borderId="0"/>
    <xf numFmtId="0" fontId="130" fillId="0" borderId="0"/>
    <xf numFmtId="0" fontId="130" fillId="0" borderId="0"/>
  </cellStyleXfs>
  <cellXfs count="306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1" fontId="42" fillId="0" borderId="0" xfId="603" applyNumberFormat="1" applyFont="1" applyAlignment="1">
      <alignment horizontal="center"/>
    </xf>
    <xf numFmtId="171" fontId="38" fillId="0" borderId="0" xfId="603" applyNumberFormat="1" applyFont="1"/>
    <xf numFmtId="0" fontId="38" fillId="0" borderId="14" xfId="603" applyFont="1" applyBorder="1"/>
    <xf numFmtId="171" fontId="42" fillId="0" borderId="0" xfId="603" applyNumberFormat="1" applyFont="1"/>
    <xf numFmtId="0" fontId="43" fillId="0" borderId="0" xfId="603" applyFont="1" applyAlignment="1">
      <alignment horizontal="left" indent="1"/>
    </xf>
    <xf numFmtId="171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1" fontId="48" fillId="0" borderId="0" xfId="644" applyNumberFormat="1" applyFont="1"/>
    <xf numFmtId="180" fontId="48" fillId="0" borderId="0" xfId="644" applyNumberFormat="1" applyFont="1"/>
    <xf numFmtId="0" fontId="49" fillId="0" borderId="0" xfId="644" applyFont="1"/>
    <xf numFmtId="0" fontId="41" fillId="0" borderId="0" xfId="644"/>
    <xf numFmtId="171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1" fontId="58" fillId="23" borderId="0" xfId="0" applyNumberFormat="1" applyFont="1" applyFill="1"/>
    <xf numFmtId="171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1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1" fontId="60" fillId="23" borderId="0" xfId="0" applyNumberFormat="1" applyFont="1" applyFill="1" applyAlignment="1">
      <alignment horizontal="left" indent="1"/>
    </xf>
    <xf numFmtId="171" fontId="58" fillId="23" borderId="0" xfId="0" applyNumberFormat="1" applyFont="1" applyFill="1" applyAlignment="1">
      <alignment horizontal="left"/>
    </xf>
    <xf numFmtId="171" fontId="59" fillId="23" borderId="0" xfId="0" applyNumberFormat="1" applyFont="1" applyFill="1" applyAlignment="1">
      <alignment horizontal="left" indent="2"/>
    </xf>
    <xf numFmtId="171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1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1" fontId="0" fillId="0" borderId="0" xfId="0" applyNumberFormat="1"/>
    <xf numFmtId="171" fontId="76" fillId="29" borderId="0" xfId="806" applyNumberFormat="1" applyFont="1" applyFill="1"/>
    <xf numFmtId="171" fontId="76" fillId="29" borderId="0" xfId="806" applyNumberFormat="1" applyFont="1" applyFill="1" applyAlignment="1">
      <alignment horizontal="center"/>
    </xf>
    <xf numFmtId="171" fontId="77" fillId="29" borderId="0" xfId="806" applyNumberFormat="1" applyFont="1" applyFill="1"/>
    <xf numFmtId="171" fontId="77" fillId="29" borderId="0" xfId="806" applyNumberFormat="1" applyFont="1" applyFill="1" applyAlignment="1">
      <alignment horizontal="center"/>
    </xf>
    <xf numFmtId="171" fontId="76" fillId="29" borderId="0" xfId="809" applyNumberFormat="1" applyFont="1" applyFill="1"/>
    <xf numFmtId="180" fontId="76" fillId="29" borderId="0" xfId="809" applyNumberFormat="1" applyFont="1" applyFill="1"/>
    <xf numFmtId="180" fontId="59" fillId="29" borderId="0" xfId="0" applyNumberFormat="1" applyFont="1" applyFill="1"/>
    <xf numFmtId="171" fontId="77" fillId="29" borderId="0" xfId="809" applyNumberFormat="1" applyFont="1" applyFill="1"/>
    <xf numFmtId="180" fontId="77" fillId="29" borderId="0" xfId="809" applyNumberFormat="1" applyFont="1" applyFill="1"/>
    <xf numFmtId="171" fontId="76" fillId="29" borderId="0" xfId="810" applyNumberFormat="1" applyFont="1" applyFill="1"/>
    <xf numFmtId="180" fontId="76" fillId="29" borderId="0" xfId="810" applyNumberFormat="1" applyFont="1" applyFill="1"/>
    <xf numFmtId="171" fontId="77" fillId="29" borderId="0" xfId="810" applyNumberFormat="1" applyFont="1" applyFill="1"/>
    <xf numFmtId="180" fontId="77" fillId="29" borderId="0" xfId="810" applyNumberFormat="1" applyFont="1" applyFill="1"/>
    <xf numFmtId="171" fontId="58" fillId="29" borderId="18" xfId="0" applyNumberFormat="1" applyFont="1" applyFill="1" applyBorder="1"/>
    <xf numFmtId="171" fontId="76" fillId="29" borderId="0" xfId="571" applyNumberFormat="1" applyFont="1" applyFill="1"/>
    <xf numFmtId="180" fontId="76" fillId="29" borderId="0" xfId="571" applyNumberFormat="1" applyFont="1" applyFill="1"/>
    <xf numFmtId="171" fontId="77" fillId="29" borderId="0" xfId="571" applyNumberFormat="1" applyFont="1" applyFill="1"/>
    <xf numFmtId="180" fontId="77" fillId="29" borderId="0" xfId="571" applyNumberFormat="1" applyFont="1" applyFill="1"/>
    <xf numFmtId="171" fontId="76" fillId="29" borderId="18" xfId="571" applyNumberFormat="1" applyFont="1" applyFill="1" applyBorder="1"/>
    <xf numFmtId="180" fontId="76" fillId="29" borderId="18" xfId="571" applyNumberFormat="1" applyFont="1" applyFill="1" applyBorder="1"/>
    <xf numFmtId="180" fontId="0" fillId="0" borderId="0" xfId="0" applyNumberFormat="1"/>
    <xf numFmtId="180" fontId="58" fillId="29" borderId="0" xfId="809" applyNumberFormat="1" applyFont="1" applyFill="1"/>
    <xf numFmtId="171" fontId="76" fillId="29" borderId="18" xfId="809" applyNumberFormat="1" applyFont="1" applyFill="1" applyBorder="1"/>
    <xf numFmtId="180" fontId="76" fillId="29" borderId="18" xfId="809" applyNumberFormat="1" applyFont="1" applyFill="1" applyBorder="1"/>
    <xf numFmtId="180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1" fontId="94" fillId="23" borderId="16" xfId="640" applyNumberFormat="1" applyFont="1" applyFill="1" applyBorder="1" applyAlignment="1">
      <alignment horizontal="right"/>
    </xf>
    <xf numFmtId="171" fontId="53" fillId="23" borderId="25" xfId="640" applyNumberFormat="1" applyFont="1" applyFill="1" applyBorder="1" applyAlignment="1">
      <alignment horizontal="right"/>
    </xf>
    <xf numFmtId="171" fontId="76" fillId="29" borderId="0" xfId="808" applyNumberFormat="1" applyFont="1" applyFill="1"/>
    <xf numFmtId="171" fontId="76" fillId="29" borderId="0" xfId="808" applyNumberFormat="1" applyFont="1" applyFill="1" applyAlignment="1">
      <alignment horizontal="center"/>
    </xf>
    <xf numFmtId="171" fontId="77" fillId="29" borderId="0" xfId="808" applyNumberFormat="1" applyFont="1" applyFill="1"/>
    <xf numFmtId="171" fontId="77" fillId="29" borderId="0" xfId="808" applyNumberFormat="1" applyFont="1" applyFill="1" applyAlignment="1">
      <alignment horizontal="center"/>
    </xf>
    <xf numFmtId="171" fontId="76" fillId="29" borderId="14" xfId="808" applyNumberFormat="1" applyFont="1" applyFill="1" applyBorder="1"/>
    <xf numFmtId="171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2" fontId="83" fillId="0" borderId="0" xfId="322" applyNumberFormat="1" applyFont="1"/>
    <xf numFmtId="182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1" fontId="58" fillId="29" borderId="0" xfId="806" applyNumberFormat="1" applyFont="1" applyFill="1"/>
    <xf numFmtId="171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1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1" fontId="116" fillId="63" borderId="23" xfId="620" applyNumberFormat="1" applyFont="1" applyFill="1" applyBorder="1" applyAlignment="1">
      <alignment horizontal="left" indent="1"/>
    </xf>
    <xf numFmtId="171" fontId="85" fillId="0" borderId="0" xfId="620" applyNumberFormat="1" applyFont="1" applyAlignment="1">
      <alignment horizontal="center"/>
    </xf>
    <xf numFmtId="171" fontId="113" fillId="63" borderId="23" xfId="620" applyNumberFormat="1" applyFont="1" applyFill="1" applyBorder="1" applyAlignment="1">
      <alignment horizontal="left" indent="1"/>
    </xf>
    <xf numFmtId="171" fontId="117" fillId="63" borderId="23" xfId="620" applyNumberFormat="1" applyFont="1" applyFill="1" applyBorder="1" applyAlignment="1">
      <alignment horizontal="left" indent="2"/>
    </xf>
    <xf numFmtId="171" fontId="114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1" fontId="116" fillId="63" borderId="24" xfId="620" applyNumberFormat="1" applyFont="1" applyFill="1" applyBorder="1" applyAlignment="1">
      <alignment horizontal="left" indent="1"/>
    </xf>
    <xf numFmtId="171" fontId="118" fillId="63" borderId="36" xfId="620" applyNumberFormat="1" applyFont="1" applyFill="1" applyBorder="1" applyAlignment="1">
      <alignment horizontal="right"/>
    </xf>
    <xf numFmtId="171" fontId="119" fillId="63" borderId="36" xfId="620" applyNumberFormat="1" applyFont="1" applyFill="1" applyBorder="1" applyAlignment="1">
      <alignment horizontal="right"/>
    </xf>
    <xf numFmtId="171" fontId="119" fillId="63" borderId="35" xfId="620" applyNumberFormat="1" applyFont="1" applyFill="1" applyBorder="1" applyAlignment="1">
      <alignment horizontal="right"/>
    </xf>
    <xf numFmtId="171" fontId="118" fillId="63" borderId="35" xfId="620" applyNumberFormat="1" applyFont="1" applyFill="1" applyBorder="1" applyAlignment="1">
      <alignment horizontal="right"/>
    </xf>
    <xf numFmtId="183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168" fontId="0" fillId="0" borderId="0" xfId="0" applyNumberFormat="1"/>
    <xf numFmtId="170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1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9" fontId="2" fillId="0" borderId="0" xfId="321" applyFont="1"/>
    <xf numFmtId="183" fontId="2" fillId="0" borderId="0" xfId="321" applyNumberFormat="1" applyFont="1"/>
    <xf numFmtId="0" fontId="121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1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1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1" fontId="5" fillId="64" borderId="34" xfId="620" applyNumberFormat="1" applyFont="1" applyFill="1" applyBorder="1"/>
    <xf numFmtId="171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3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4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1" fontId="118" fillId="64" borderId="19" xfId="620" applyNumberFormat="1" applyFont="1" applyFill="1" applyBorder="1" applyAlignment="1">
      <alignment horizontal="right"/>
    </xf>
    <xf numFmtId="171" fontId="118" fillId="64" borderId="0" xfId="620" applyNumberFormat="1" applyFont="1" applyFill="1" applyAlignment="1">
      <alignment horizontal="right"/>
    </xf>
    <xf numFmtId="171" fontId="118" fillId="64" borderId="36" xfId="620" applyNumberFormat="1" applyFont="1" applyFill="1" applyBorder="1" applyAlignment="1">
      <alignment horizontal="right"/>
    </xf>
    <xf numFmtId="171" fontId="118" fillId="64" borderId="35" xfId="620" applyNumberFormat="1" applyFont="1" applyFill="1" applyBorder="1" applyAlignment="1">
      <alignment horizontal="right"/>
    </xf>
    <xf numFmtId="171" fontId="119" fillId="64" borderId="19" xfId="620" applyNumberFormat="1" applyFont="1" applyFill="1" applyBorder="1" applyAlignment="1">
      <alignment horizontal="right"/>
    </xf>
    <xf numFmtId="171" fontId="119" fillId="64" borderId="0" xfId="620" applyNumberFormat="1" applyFont="1" applyFill="1" applyAlignment="1">
      <alignment horizontal="right"/>
    </xf>
    <xf numFmtId="171" fontId="119" fillId="64" borderId="36" xfId="620" applyNumberFormat="1" applyFont="1" applyFill="1" applyBorder="1" applyAlignment="1">
      <alignment horizontal="right"/>
    </xf>
    <xf numFmtId="171" fontId="119" fillId="64" borderId="35" xfId="620" applyNumberFormat="1" applyFont="1" applyFill="1" applyBorder="1" applyAlignment="1">
      <alignment horizontal="right"/>
    </xf>
    <xf numFmtId="171" fontId="118" fillId="64" borderId="46" xfId="620" applyNumberFormat="1" applyFont="1" applyFill="1" applyBorder="1" applyAlignment="1">
      <alignment horizontal="right"/>
    </xf>
    <xf numFmtId="171" fontId="118" fillId="64" borderId="14" xfId="620" applyNumberFormat="1" applyFont="1" applyFill="1" applyBorder="1" applyAlignment="1">
      <alignment horizontal="right"/>
    </xf>
    <xf numFmtId="171" fontId="118" fillId="64" borderId="37" xfId="620" applyNumberFormat="1" applyFont="1" applyFill="1" applyBorder="1" applyAlignment="1">
      <alignment horizontal="right"/>
    </xf>
    <xf numFmtId="171" fontId="118" fillId="64" borderId="38" xfId="620" applyNumberFormat="1" applyFont="1" applyFill="1" applyBorder="1" applyAlignment="1">
      <alignment horizontal="right"/>
    </xf>
    <xf numFmtId="183" fontId="118" fillId="63" borderId="34" xfId="346" applyNumberFormat="1" applyFont="1" applyFill="1" applyBorder="1" applyAlignment="1">
      <alignment horizontal="right"/>
    </xf>
    <xf numFmtId="180" fontId="118" fillId="63" borderId="34" xfId="620" applyNumberFormat="1" applyFont="1" applyFill="1" applyBorder="1" applyAlignment="1">
      <alignment horizontal="right"/>
    </xf>
    <xf numFmtId="180" fontId="118" fillId="63" borderId="35" xfId="620" applyNumberFormat="1" applyFont="1" applyFill="1" applyBorder="1" applyAlignment="1">
      <alignment horizontal="right"/>
    </xf>
    <xf numFmtId="183" fontId="119" fillId="63" borderId="34" xfId="346" applyNumberFormat="1" applyFont="1" applyFill="1" applyBorder="1" applyAlignment="1">
      <alignment horizontal="right"/>
    </xf>
    <xf numFmtId="180" fontId="119" fillId="63" borderId="34" xfId="620" applyNumberFormat="1" applyFont="1" applyFill="1" applyBorder="1" applyAlignment="1">
      <alignment horizontal="right"/>
    </xf>
    <xf numFmtId="180" fontId="119" fillId="63" borderId="35" xfId="620" applyNumberFormat="1" applyFont="1" applyFill="1" applyBorder="1" applyAlignment="1">
      <alignment horizontal="right"/>
    </xf>
    <xf numFmtId="180" fontId="119" fillId="63" borderId="48" xfId="620" applyNumberFormat="1" applyFont="1" applyFill="1" applyBorder="1" applyAlignment="1">
      <alignment horizontal="right"/>
    </xf>
    <xf numFmtId="180" fontId="119" fillId="63" borderId="38" xfId="620" applyNumberFormat="1" applyFont="1" applyFill="1" applyBorder="1" applyAlignment="1">
      <alignment horizontal="right"/>
    </xf>
    <xf numFmtId="183" fontId="118" fillId="63" borderId="36" xfId="346" applyNumberFormat="1" applyFont="1" applyFill="1" applyBorder="1" applyAlignment="1">
      <alignment horizontal="right"/>
    </xf>
    <xf numFmtId="183" fontId="119" fillId="63" borderId="36" xfId="346" applyNumberFormat="1" applyFont="1" applyFill="1" applyBorder="1" applyAlignment="1">
      <alignment horizontal="right"/>
    </xf>
    <xf numFmtId="170" fontId="52" fillId="28" borderId="78" xfId="640" applyNumberFormat="1" applyFont="1" applyFill="1" applyBorder="1"/>
    <xf numFmtId="17" fontId="122" fillId="62" borderId="50" xfId="620" applyNumberFormat="1" applyFont="1" applyFill="1" applyBorder="1" applyAlignment="1">
      <alignment horizontal="center"/>
    </xf>
    <xf numFmtId="17" fontId="122" fillId="62" borderId="51" xfId="620" applyNumberFormat="1" applyFont="1" applyFill="1" applyBorder="1" applyAlignment="1">
      <alignment horizontal="center"/>
    </xf>
    <xf numFmtId="184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1" fontId="85" fillId="63" borderId="19" xfId="620" applyNumberFormat="1" applyFont="1" applyFill="1" applyBorder="1"/>
    <xf numFmtId="171" fontId="117" fillId="64" borderId="36" xfId="620" applyNumberFormat="1" applyFont="1" applyFill="1" applyBorder="1" applyAlignment="1">
      <alignment horizontal="center"/>
    </xf>
    <xf numFmtId="171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4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5" fillId="65" borderId="0" xfId="0" applyFont="1" applyFill="1"/>
    <xf numFmtId="0" fontId="93" fillId="65" borderId="0" xfId="0" applyFont="1" applyFill="1"/>
    <xf numFmtId="0" fontId="0" fillId="65" borderId="0" xfId="0" applyFill="1"/>
    <xf numFmtId="0" fontId="124" fillId="65" borderId="0" xfId="0" applyFont="1" applyFill="1"/>
    <xf numFmtId="169" fontId="0" fillId="0" borderId="0" xfId="321" applyFont="1"/>
    <xf numFmtId="171" fontId="118" fillId="64" borderId="47" xfId="620" applyNumberFormat="1" applyFont="1" applyFill="1" applyBorder="1" applyAlignment="1">
      <alignment horizontal="right"/>
    </xf>
    <xf numFmtId="171" fontId="118" fillId="64" borderId="34" xfId="620" applyNumberFormat="1" applyFont="1" applyFill="1" applyBorder="1" applyAlignment="1">
      <alignment horizontal="right"/>
    </xf>
    <xf numFmtId="171" fontId="118" fillId="64" borderId="41" xfId="620" applyNumberFormat="1" applyFont="1" applyFill="1" applyBorder="1" applyAlignment="1">
      <alignment horizontal="right"/>
    </xf>
    <xf numFmtId="171" fontId="119" fillId="64" borderId="41" xfId="620" applyNumberFormat="1" applyFont="1" applyFill="1" applyBorder="1" applyAlignment="1">
      <alignment horizontal="right"/>
    </xf>
    <xf numFmtId="171" fontId="118" fillId="64" borderId="19" xfId="620" applyNumberFormat="1" applyFont="1" applyFill="1" applyBorder="1"/>
    <xf numFmtId="171" fontId="118" fillId="64" borderId="36" xfId="620" applyNumberFormat="1" applyFont="1" applyFill="1" applyBorder="1"/>
    <xf numFmtId="171" fontId="119" fillId="64" borderId="36" xfId="620" applyNumberFormat="1" applyFont="1" applyFill="1" applyBorder="1"/>
    <xf numFmtId="171" fontId="118" fillId="64" borderId="35" xfId="620" applyNumberFormat="1" applyFont="1" applyFill="1" applyBorder="1"/>
    <xf numFmtId="171" fontId="119" fillId="64" borderId="35" xfId="620" applyNumberFormat="1" applyFont="1" applyFill="1" applyBorder="1"/>
    <xf numFmtId="171" fontId="47" fillId="64" borderId="36" xfId="620" applyNumberFormat="1" applyFont="1" applyFill="1" applyBorder="1"/>
    <xf numFmtId="171" fontId="118" fillId="64" borderId="37" xfId="620" applyNumberFormat="1" applyFont="1" applyFill="1" applyBorder="1"/>
    <xf numFmtId="171" fontId="47" fillId="64" borderId="35" xfId="620" applyNumberFormat="1" applyFont="1" applyFill="1" applyBorder="1"/>
    <xf numFmtId="171" fontId="118" fillId="64" borderId="38" xfId="620" applyNumberFormat="1" applyFont="1" applyFill="1" applyBorder="1"/>
    <xf numFmtId="171" fontId="2" fillId="0" borderId="0" xfId="571" applyNumberFormat="1" applyFont="1"/>
    <xf numFmtId="171" fontId="117" fillId="64" borderId="37" xfId="620" applyNumberFormat="1" applyFont="1" applyFill="1" applyBorder="1"/>
    <xf numFmtId="171" fontId="117" fillId="64" borderId="38" xfId="620" applyNumberFormat="1" applyFont="1" applyFill="1" applyBorder="1"/>
    <xf numFmtId="0" fontId="5" fillId="0" borderId="26" xfId="620" applyFont="1" applyBorder="1"/>
    <xf numFmtId="187" fontId="2" fillId="0" borderId="0" xfId="321" applyNumberFormat="1" applyFont="1"/>
    <xf numFmtId="171" fontId="2" fillId="0" borderId="0" xfId="321" applyNumberFormat="1" applyFont="1"/>
    <xf numFmtId="188" fontId="2" fillId="0" borderId="0" xfId="571" applyNumberFormat="1"/>
    <xf numFmtId="183" fontId="118" fillId="66" borderId="36" xfId="346" applyNumberFormat="1" applyFont="1" applyFill="1" applyBorder="1" applyAlignment="1">
      <alignment horizontal="right"/>
    </xf>
    <xf numFmtId="171" fontId="118" fillId="66" borderId="36" xfId="620" applyNumberFormat="1" applyFont="1" applyFill="1" applyBorder="1" applyAlignment="1">
      <alignment horizontal="right"/>
    </xf>
    <xf numFmtId="171" fontId="118" fillId="66" borderId="35" xfId="620" applyNumberFormat="1" applyFont="1" applyFill="1" applyBorder="1" applyAlignment="1">
      <alignment horizontal="right"/>
    </xf>
    <xf numFmtId="183" fontId="119" fillId="66" borderId="36" xfId="346" applyNumberFormat="1" applyFont="1" applyFill="1" applyBorder="1" applyAlignment="1">
      <alignment horizontal="right"/>
    </xf>
    <xf numFmtId="171" fontId="119" fillId="66" borderId="36" xfId="620" applyNumberFormat="1" applyFont="1" applyFill="1" applyBorder="1" applyAlignment="1">
      <alignment horizontal="right"/>
    </xf>
    <xf numFmtId="171" fontId="119" fillId="66" borderId="35" xfId="620" applyNumberFormat="1" applyFont="1" applyFill="1" applyBorder="1" applyAlignment="1">
      <alignment horizontal="right"/>
    </xf>
    <xf numFmtId="183" fontId="47" fillId="66" borderId="36" xfId="346" applyNumberFormat="1" applyFont="1" applyFill="1" applyBorder="1" applyAlignment="1">
      <alignment horizontal="right"/>
    </xf>
    <xf numFmtId="171" fontId="47" fillId="66" borderId="36" xfId="620" applyNumberFormat="1" applyFont="1" applyFill="1" applyBorder="1" applyAlignment="1">
      <alignment horizontal="right"/>
    </xf>
    <xf numFmtId="171" fontId="47" fillId="66" borderId="35" xfId="620" applyNumberFormat="1" applyFont="1" applyFill="1" applyBorder="1" applyAlignment="1">
      <alignment horizontal="right"/>
    </xf>
    <xf numFmtId="183" fontId="118" fillId="66" borderId="37" xfId="346" applyNumberFormat="1" applyFont="1" applyFill="1" applyBorder="1" applyAlignment="1">
      <alignment horizontal="right"/>
    </xf>
    <xf numFmtId="171" fontId="118" fillId="66" borderId="37" xfId="620" applyNumberFormat="1" applyFont="1" applyFill="1" applyBorder="1" applyAlignment="1">
      <alignment horizontal="right"/>
    </xf>
    <xf numFmtId="171" fontId="118" fillId="66" borderId="38" xfId="620" applyNumberFormat="1" applyFont="1" applyFill="1" applyBorder="1" applyAlignment="1">
      <alignment horizontal="right"/>
    </xf>
    <xf numFmtId="171" fontId="115" fillId="23" borderId="16" xfId="64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1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6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2" fillId="62" borderId="66" xfId="620" applyFont="1" applyFill="1" applyBorder="1" applyAlignment="1">
      <alignment horizontal="center"/>
    </xf>
    <xf numFmtId="0" fontId="122" fillId="62" borderId="65" xfId="620" applyFont="1" applyFill="1" applyBorder="1" applyAlignment="1">
      <alignment horizontal="center"/>
    </xf>
    <xf numFmtId="0" fontId="122" fillId="62" borderId="67" xfId="620" applyFont="1" applyFill="1" applyBorder="1" applyAlignment="1">
      <alignment horizontal="center"/>
    </xf>
    <xf numFmtId="171" fontId="52" fillId="62" borderId="54" xfId="620" applyNumberFormat="1" applyFont="1" applyFill="1" applyBorder="1" applyAlignment="1">
      <alignment horizontal="center"/>
    </xf>
    <xf numFmtId="171" fontId="52" fillId="62" borderId="52" xfId="620" applyNumberFormat="1" applyFont="1" applyFill="1" applyBorder="1" applyAlignment="1">
      <alignment horizontal="center"/>
    </xf>
    <xf numFmtId="171" fontId="52" fillId="62" borderId="55" xfId="620" applyNumberFormat="1" applyFont="1" applyFill="1" applyBorder="1" applyAlignment="1">
      <alignment horizontal="center"/>
    </xf>
    <xf numFmtId="171" fontId="122" fillId="62" borderId="54" xfId="620" applyNumberFormat="1" applyFont="1" applyFill="1" applyBorder="1" applyAlignment="1">
      <alignment horizontal="center"/>
    </xf>
    <xf numFmtId="171" fontId="122" fillId="62" borderId="52" xfId="620" applyNumberFormat="1" applyFont="1" applyFill="1" applyBorder="1" applyAlignment="1">
      <alignment horizontal="center"/>
    </xf>
    <xf numFmtId="171" fontId="122" fillId="62" borderId="53" xfId="620" applyNumberFormat="1" applyFont="1" applyFill="1" applyBorder="1" applyAlignment="1">
      <alignment horizontal="center"/>
    </xf>
    <xf numFmtId="171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8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-NCPI'!$A$157:$C$189</c:f>
              <c:multiLvlStrCache>
                <c:ptCount val="33"/>
                <c:lvl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-NCPI'!$E$157:$E$189</c:f>
              <c:numCache>
                <c:formatCode>General</c:formatCode>
                <c:ptCount val="33"/>
                <c:pt idx="0">
                  <c:v>3.5552270298795321</c:v>
                </c:pt>
                <c:pt idx="1">
                  <c:v>3.5</c:v>
                </c:pt>
                <c:pt idx="2">
                  <c:v>3.5</c:v>
                </c:pt>
                <c:pt idx="3">
                  <c:v>3.5808946177372007</c:v>
                </c:pt>
                <c:pt idx="4">
                  <c:v>3.8</c:v>
                </c:pt>
                <c:pt idx="5">
                  <c:v>4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5.0999999999999996</c:v>
                </c:pt>
                <c:pt idx="10">
                  <c:v>5.6</c:v>
                </c:pt>
                <c:pt idx="11">
                  <c:v>5.0999999999999996</c:v>
                </c:pt>
                <c:pt idx="12">
                  <c:v>4.6580190521909657</c:v>
                </c:pt>
                <c:pt idx="13">
                  <c:v>4.4162601805727775</c:v>
                </c:pt>
                <c:pt idx="14">
                  <c:v>4.4975213923691797</c:v>
                </c:pt>
                <c:pt idx="15">
                  <c:v>4.5029590869654754</c:v>
                </c:pt>
                <c:pt idx="16">
                  <c:v>4.0758044810516765</c:v>
                </c:pt>
                <c:pt idx="17">
                  <c:v>3.9394373749994713</c:v>
                </c:pt>
                <c:pt idx="18">
                  <c:v>3.6392178851568673</c:v>
                </c:pt>
                <c:pt idx="19">
                  <c:v>3.7054196386323497</c:v>
                </c:pt>
                <c:pt idx="20">
                  <c:v>3.2589554606163205</c:v>
                </c:pt>
                <c:pt idx="21">
                  <c:v>3.0153102423883524</c:v>
                </c:pt>
                <c:pt idx="22">
                  <c:v>2.4605516508823229</c:v>
                </c:pt>
                <c:pt idx="23">
                  <c:v>2.587889962856039</c:v>
                </c:pt>
                <c:pt idx="24">
                  <c:v>2.0503183988268319</c:v>
                </c:pt>
                <c:pt idx="25">
                  <c:v>2.4502024256760677</c:v>
                </c:pt>
                <c:pt idx="26">
                  <c:v>2.3544085580315084</c:v>
                </c:pt>
                <c:pt idx="27">
                  <c:v>1.6431236896511763</c:v>
                </c:pt>
                <c:pt idx="28">
                  <c:v>2.0600614854228212</c:v>
                </c:pt>
                <c:pt idx="29">
                  <c:v>2.147270808870843</c:v>
                </c:pt>
                <c:pt idx="30">
                  <c:v>2.1</c:v>
                </c:pt>
                <c:pt idx="31">
                  <c:v>2.4160186174740517</c:v>
                </c:pt>
                <c:pt idx="32">
                  <c:v>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F76-4558-9B4C-8A62FA7B7769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-NCPI'!$A$157:$C$189</c:f>
              <c:multiLvlStrCache>
                <c:ptCount val="33"/>
                <c:lvl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-NCPI'!$D$157:$D$189</c:f>
              <c:numCache>
                <c:formatCode>General</c:formatCode>
                <c:ptCount val="33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4.5</c:v>
                </c:pt>
                <c:pt idx="12">
                  <c:v>4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</c:v>
                </c:pt>
                <c:pt idx="18">
                  <c:v>4</c:v>
                </c:pt>
                <c:pt idx="19">
                  <c:v>4.3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3.6</c:v>
                </c:pt>
                <c:pt idx="23">
                  <c:v>4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4.0999999999999996</c:v>
                </c:pt>
                <c:pt idx="27">
                  <c:v>3</c:v>
                </c:pt>
                <c:pt idx="28">
                  <c:v>2.1</c:v>
                </c:pt>
                <c:pt idx="29">
                  <c:v>2.2000000000000002</c:v>
                </c:pt>
                <c:pt idx="30">
                  <c:v>3.2</c:v>
                </c:pt>
                <c:pt idx="31">
                  <c:v>3.2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6-4558-9B4C-8A62FA7B7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[18]IR!$C$333:$D$365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[18]IR!$M$333:$M$365</c:f>
              <c:numCache>
                <c:formatCode>General</c:formatCode>
                <c:ptCount val="33"/>
                <c:pt idx="0">
                  <c:v>10.173971631591575</c:v>
                </c:pt>
                <c:pt idx="1">
                  <c:v>10.136111967912985</c:v>
                </c:pt>
                <c:pt idx="2">
                  <c:v>10.039999999999999</c:v>
                </c:pt>
                <c:pt idx="3">
                  <c:v>10.07</c:v>
                </c:pt>
                <c:pt idx="4">
                  <c:v>10.265438293175192</c:v>
                </c:pt>
                <c:pt idx="5">
                  <c:v>10.124727964066761</c:v>
                </c:pt>
                <c:pt idx="6">
                  <c:v>10.19</c:v>
                </c:pt>
                <c:pt idx="7">
                  <c:v>10.11</c:v>
                </c:pt>
                <c:pt idx="8">
                  <c:v>10.09</c:v>
                </c:pt>
                <c:pt idx="9">
                  <c:v>10.23</c:v>
                </c:pt>
                <c:pt idx="10">
                  <c:v>10.09</c:v>
                </c:pt>
                <c:pt idx="11">
                  <c:v>10.191671220664411</c:v>
                </c:pt>
                <c:pt idx="12">
                  <c:v>10.11</c:v>
                </c:pt>
                <c:pt idx="13">
                  <c:v>10.01</c:v>
                </c:pt>
                <c:pt idx="14">
                  <c:v>10.08</c:v>
                </c:pt>
                <c:pt idx="15">
                  <c:v>9.91</c:v>
                </c:pt>
                <c:pt idx="16">
                  <c:v>9.91</c:v>
                </c:pt>
                <c:pt idx="17">
                  <c:v>10.039999999999999</c:v>
                </c:pt>
                <c:pt idx="18">
                  <c:v>10.06</c:v>
                </c:pt>
                <c:pt idx="19">
                  <c:v>9.77</c:v>
                </c:pt>
                <c:pt idx="20">
                  <c:v>9.74</c:v>
                </c:pt>
                <c:pt idx="21">
                  <c:v>9.65</c:v>
                </c:pt>
                <c:pt idx="22">
                  <c:v>9.5299999999999994</c:v>
                </c:pt>
                <c:pt idx="23">
                  <c:v>9.6999999999999993</c:v>
                </c:pt>
                <c:pt idx="24">
                  <c:v>9.832633193442561</c:v>
                </c:pt>
                <c:pt idx="25">
                  <c:v>9.6335551508596637</c:v>
                </c:pt>
                <c:pt idx="26">
                  <c:v>9.3687698880426158</c:v>
                </c:pt>
                <c:pt idx="27">
                  <c:v>8.1060900711997466</c:v>
                </c:pt>
                <c:pt idx="28">
                  <c:v>7.5256445047358405</c:v>
                </c:pt>
                <c:pt idx="29">
                  <c:v>7.6785660091964001</c:v>
                </c:pt>
                <c:pt idx="30">
                  <c:v>7.4</c:v>
                </c:pt>
                <c:pt idx="31">
                  <c:v>7.0947097983841578</c:v>
                </c:pt>
                <c:pt idx="32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60B-48D4-9802-AEA8DBFC2194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[18]IR!$C$333:$D$365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[18]IR!$F$333:$F$365</c:f>
              <c:numCache>
                <c:formatCode>General</c:formatCode>
                <c:ptCount val="33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6.25</c:v>
                </c:pt>
                <c:pt idx="26">
                  <c:v>5.25</c:v>
                </c:pt>
                <c:pt idx="27">
                  <c:v>4.25</c:v>
                </c:pt>
                <c:pt idx="28">
                  <c:v>4.25</c:v>
                </c:pt>
                <c:pt idx="29">
                  <c:v>4</c:v>
                </c:pt>
                <c:pt idx="30">
                  <c:v>4</c:v>
                </c:pt>
                <c:pt idx="31">
                  <c:v>3.75</c:v>
                </c:pt>
                <c:pt idx="32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60B-48D4-9802-AEA8DBFC2194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[18]IR!$C$333:$D$365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[18]IR!$L$333:$L$365</c:f>
              <c:numCache>
                <c:formatCode>General</c:formatCode>
                <c:ptCount val="33"/>
                <c:pt idx="0">
                  <c:v>6.2067378738747339</c:v>
                </c:pt>
                <c:pt idx="1">
                  <c:v>6.4457124082633008</c:v>
                </c:pt>
                <c:pt idx="2">
                  <c:v>6.45</c:v>
                </c:pt>
                <c:pt idx="3">
                  <c:v>6.6</c:v>
                </c:pt>
                <c:pt idx="4">
                  <c:v>5.7277895873098785</c:v>
                </c:pt>
                <c:pt idx="5">
                  <c:v>5.6819983285045055</c:v>
                </c:pt>
                <c:pt idx="6">
                  <c:v>5.7</c:v>
                </c:pt>
                <c:pt idx="7">
                  <c:v>5.58</c:v>
                </c:pt>
                <c:pt idx="8">
                  <c:v>5.52</c:v>
                </c:pt>
                <c:pt idx="9">
                  <c:v>5.73</c:v>
                </c:pt>
                <c:pt idx="10">
                  <c:v>5.56</c:v>
                </c:pt>
                <c:pt idx="11">
                  <c:v>5.5716900094495294</c:v>
                </c:pt>
                <c:pt idx="12">
                  <c:v>5.63</c:v>
                </c:pt>
                <c:pt idx="13">
                  <c:v>5.61</c:v>
                </c:pt>
                <c:pt idx="14">
                  <c:v>5.93</c:v>
                </c:pt>
                <c:pt idx="15">
                  <c:v>5.98</c:v>
                </c:pt>
                <c:pt idx="16">
                  <c:v>5.75</c:v>
                </c:pt>
                <c:pt idx="17">
                  <c:v>5.95</c:v>
                </c:pt>
                <c:pt idx="18">
                  <c:v>5.8133368442829925</c:v>
                </c:pt>
                <c:pt idx="19">
                  <c:v>5.77</c:v>
                </c:pt>
                <c:pt idx="20">
                  <c:v>5.55</c:v>
                </c:pt>
                <c:pt idx="21">
                  <c:v>5.54</c:v>
                </c:pt>
                <c:pt idx="22">
                  <c:v>5.49</c:v>
                </c:pt>
                <c:pt idx="23">
                  <c:v>5.45</c:v>
                </c:pt>
                <c:pt idx="24">
                  <c:v>5.4965390743130662</c:v>
                </c:pt>
                <c:pt idx="25">
                  <c:v>5.4540693026900637</c:v>
                </c:pt>
                <c:pt idx="26">
                  <c:v>5.3043395919241005</c:v>
                </c:pt>
                <c:pt idx="27">
                  <c:v>4.616928202240512</c:v>
                </c:pt>
                <c:pt idx="28">
                  <c:v>4.2161444097401954</c:v>
                </c:pt>
                <c:pt idx="29">
                  <c:v>3.952324664792819</c:v>
                </c:pt>
                <c:pt idx="30">
                  <c:v>3.81</c:v>
                </c:pt>
                <c:pt idx="31">
                  <c:v>3.6994387285032593</c:v>
                </c:pt>
                <c:pt idx="32">
                  <c:v>3.44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60B-48D4-9802-AEA8DBFC2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September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571499</xdr:colOff>
      <xdr:row>32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D3E7B0-8BF8-48D2-98A8-A87D42F15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190499</xdr:rowOff>
    </xdr:from>
    <xdr:to>
      <xdr:col>9</xdr:col>
      <xdr:colOff>550334</xdr:colOff>
      <xdr:row>16</xdr:row>
      <xdr:rowOff>116416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D36F422-7E11-4771-A8CA-11A7839BA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C157"/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C158"/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C159"/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C160"/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C161"/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C162"/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C163"/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C164"/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C165"/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C166"/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C167"/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C168"/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C169"/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C170"/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C171"/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C172"/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C173"/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C174"/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C175"/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2.147270808870843</v>
          </cell>
        </row>
        <row r="187">
          <cell r="A187"/>
          <cell r="B187" t="str">
            <v>J</v>
          </cell>
          <cell r="D187">
            <v>3.2</v>
          </cell>
          <cell r="E187">
            <v>2.1</v>
          </cell>
        </row>
        <row r="188">
          <cell r="A188"/>
          <cell r="B188" t="str">
            <v>A</v>
          </cell>
          <cell r="D188">
            <v>3.2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3.952324664792819</v>
          </cell>
          <cell r="M362">
            <v>7.6785660091964001</v>
          </cell>
        </row>
        <row r="363">
          <cell r="C363"/>
          <cell r="D363" t="str">
            <v>J</v>
          </cell>
          <cell r="F363">
            <v>4</v>
          </cell>
          <cell r="L363">
            <v>3.81</v>
          </cell>
          <cell r="M363">
            <v>7.4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3.44</v>
          </cell>
          <cell r="M365">
            <v>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1" t="s">
        <v>96</v>
      </c>
      <c r="B1" s="252"/>
      <c r="C1" s="252"/>
      <c r="D1" s="252"/>
      <c r="E1" s="252"/>
      <c r="F1" s="252"/>
      <c r="G1" s="252"/>
      <c r="H1" s="253"/>
      <c r="I1" s="253"/>
      <c r="J1" s="253"/>
    </row>
    <row r="2" spans="1:12" ht="18">
      <c r="A2" s="262" t="s">
        <v>0</v>
      </c>
      <c r="B2" s="263"/>
      <c r="C2" s="263"/>
      <c r="D2" s="263"/>
      <c r="E2" s="263"/>
      <c r="F2" s="263"/>
      <c r="G2" s="263"/>
      <c r="H2" s="264"/>
      <c r="I2" s="264"/>
      <c r="J2" s="264"/>
    </row>
    <row r="3" spans="1:12" ht="16.5">
      <c r="A3" s="41"/>
      <c r="B3" s="254" t="s">
        <v>95</v>
      </c>
      <c r="C3" s="255"/>
      <c r="D3" s="256"/>
      <c r="E3" s="259" t="s">
        <v>1</v>
      </c>
      <c r="F3" s="260"/>
      <c r="G3" s="42" t="s">
        <v>2</v>
      </c>
      <c r="H3" s="257" t="s">
        <v>3</v>
      </c>
      <c r="I3" s="265"/>
      <c r="J3" s="265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7" t="s">
        <v>92</v>
      </c>
      <c r="B18" s="268"/>
      <c r="C18" s="268"/>
      <c r="D18" s="268"/>
      <c r="E18" s="268"/>
      <c r="F18" s="268"/>
      <c r="G18" s="268"/>
      <c r="H18" s="269"/>
      <c r="I18" s="269"/>
      <c r="J18" s="269"/>
      <c r="K18" s="82"/>
      <c r="L18" s="55"/>
    </row>
    <row r="19" spans="1:12" ht="16.5">
      <c r="A19" s="41"/>
      <c r="B19" s="254" t="s">
        <v>95</v>
      </c>
      <c r="C19" s="255"/>
      <c r="D19" s="256"/>
      <c r="E19" s="259" t="s">
        <v>1</v>
      </c>
      <c r="F19" s="260"/>
      <c r="G19" s="42" t="s">
        <v>2</v>
      </c>
      <c r="H19" s="257" t="s">
        <v>3</v>
      </c>
      <c r="I19" s="265"/>
      <c r="J19" s="265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66" t="s">
        <v>22</v>
      </c>
      <c r="B30" s="266"/>
      <c r="C30" s="266"/>
      <c r="D30" s="266"/>
      <c r="E30" s="266"/>
      <c r="F30" s="266"/>
      <c r="G30" s="266"/>
      <c r="H30" s="266"/>
      <c r="I30" s="266"/>
      <c r="J30" s="266"/>
      <c r="K30" s="82"/>
      <c r="L30" s="55"/>
    </row>
    <row r="31" spans="1:12" ht="15.75">
      <c r="A31" s="41"/>
      <c r="B31" s="254" t="s">
        <v>95</v>
      </c>
      <c r="C31" s="255"/>
      <c r="D31" s="256"/>
      <c r="E31" s="257" t="s">
        <v>23</v>
      </c>
      <c r="F31" s="261"/>
      <c r="G31" s="42" t="s">
        <v>2</v>
      </c>
      <c r="H31" s="257" t="s">
        <v>3</v>
      </c>
      <c r="I31" s="258"/>
      <c r="J31" s="258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opLeftCell="A41" zoomScale="80" zoomScaleNormal="80" workbookViewId="0">
      <selection activeCell="J48" sqref="J48"/>
    </sheetView>
  </sheetViews>
  <sheetFormatPr defaultRowHeight="15"/>
  <cols>
    <col min="1" max="1" width="49.42578125" style="104" customWidth="1"/>
    <col min="2" max="2" width="13.5703125" style="103" bestFit="1" customWidth="1"/>
    <col min="3" max="4" width="13.5703125" style="104" bestFit="1" customWidth="1"/>
    <col min="5" max="6" width="12.28515625" style="104" bestFit="1" customWidth="1"/>
    <col min="7" max="7" width="12" style="104" bestFit="1" customWidth="1"/>
    <col min="8" max="10" width="12" style="104" customWidth="1"/>
    <col min="11" max="13" width="9.42578125" style="104" customWidth="1"/>
    <col min="14" max="14" width="7.42578125" style="104" bestFit="1" customWidth="1"/>
    <col min="15" max="15" width="8.140625" style="104" bestFit="1" customWidth="1"/>
    <col min="16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70" t="s">
        <v>98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24" ht="16.5">
      <c r="A2" s="273" t="s">
        <v>121</v>
      </c>
      <c r="B2" s="274"/>
      <c r="C2" s="274"/>
      <c r="D2" s="274"/>
      <c r="E2" s="274"/>
      <c r="F2" s="274"/>
      <c r="G2" s="274"/>
      <c r="H2" s="274"/>
      <c r="I2" s="274"/>
      <c r="J2" s="275"/>
    </row>
    <row r="3" spans="1:24" ht="15.75" customHeight="1">
      <c r="A3" s="153"/>
      <c r="B3" s="279" t="s">
        <v>95</v>
      </c>
      <c r="C3" s="280"/>
      <c r="D3" s="281"/>
      <c r="E3" s="271" t="s">
        <v>1</v>
      </c>
      <c r="F3" s="272"/>
      <c r="G3" s="154" t="s">
        <v>2</v>
      </c>
      <c r="H3" s="282" t="s">
        <v>93</v>
      </c>
      <c r="I3" s="283"/>
      <c r="J3" s="284"/>
    </row>
    <row r="4" spans="1:24" ht="17.25" thickBot="1">
      <c r="A4" s="141"/>
      <c r="B4" s="146">
        <v>43711</v>
      </c>
      <c r="C4" s="146">
        <v>44074</v>
      </c>
      <c r="D4" s="146">
        <v>44077</v>
      </c>
      <c r="E4" s="205" t="s">
        <v>4</v>
      </c>
      <c r="F4" s="205" t="s">
        <v>5</v>
      </c>
      <c r="G4" s="205" t="s">
        <v>4</v>
      </c>
      <c r="H4" s="198">
        <v>44042</v>
      </c>
      <c r="I4" s="198">
        <v>44074</v>
      </c>
      <c r="J4" s="199">
        <v>44077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39455.706371763437</v>
      </c>
      <c r="C6" s="175">
        <v>46873.540324656293</v>
      </c>
      <c r="D6" s="175">
        <v>43440.908886294113</v>
      </c>
      <c r="E6" s="175">
        <v>-3432.6314383621793</v>
      </c>
      <c r="F6" s="175">
        <v>7417.8339528928555</v>
      </c>
      <c r="G6" s="175">
        <v>-7.3231751102797631</v>
      </c>
      <c r="H6" s="176">
        <v>9.3543907875388612</v>
      </c>
      <c r="I6" s="177">
        <v>5.3929037663338733</v>
      </c>
      <c r="J6" s="178">
        <v>10.100446503177267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124136.31839212232</v>
      </c>
      <c r="C7" s="175">
        <v>129704.62340627536</v>
      </c>
      <c r="D7" s="175">
        <v>132603.33563949208</v>
      </c>
      <c r="E7" s="175">
        <v>2898.7122332167201</v>
      </c>
      <c r="F7" s="175">
        <v>5568.3050141530402</v>
      </c>
      <c r="G7" s="175">
        <v>2.2348565202159705</v>
      </c>
      <c r="H7" s="176">
        <v>8.2860958165422005</v>
      </c>
      <c r="I7" s="177">
        <v>8.6794656651623541</v>
      </c>
      <c r="J7" s="178">
        <v>6.8207413890140458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15560.497989836147</v>
      </c>
      <c r="C8" s="179">
        <v>20083.450713477385</v>
      </c>
      <c r="D8" s="179">
        <v>23199.333450930404</v>
      </c>
      <c r="E8" s="179">
        <v>3115.8827374530192</v>
      </c>
      <c r="F8" s="179">
        <v>4522.9527236412378</v>
      </c>
      <c r="G8" s="179">
        <v>15.51467813926044</v>
      </c>
      <c r="H8" s="180">
        <v>79.515063785368</v>
      </c>
      <c r="I8" s="181">
        <v>66.09555467818609</v>
      </c>
      <c r="J8" s="182">
        <v>49.091201747423611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108575.82040228618</v>
      </c>
      <c r="C9" s="175">
        <v>109621.17269279798</v>
      </c>
      <c r="D9" s="175">
        <v>109404.00218856167</v>
      </c>
      <c r="E9" s="175">
        <v>-217.1705042363028</v>
      </c>
      <c r="F9" s="175">
        <v>1045.3522905118007</v>
      </c>
      <c r="G9" s="175">
        <v>-0.19810999910107796</v>
      </c>
      <c r="H9" s="176">
        <v>1.5867815751537933</v>
      </c>
      <c r="I9" s="177">
        <v>2.2065742700558388</v>
      </c>
      <c r="J9" s="178">
        <v>0.76276815888380156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5819.0660752951235</v>
      </c>
      <c r="C10" s="179">
        <v>5446.7942421820135</v>
      </c>
      <c r="D10" s="179">
        <v>5661.8124394577699</v>
      </c>
      <c r="E10" s="179">
        <v>215.01819727575639</v>
      </c>
      <c r="F10" s="179">
        <v>-372.27183311311001</v>
      </c>
      <c r="G10" s="179">
        <v>3.9476100567665213</v>
      </c>
      <c r="H10" s="180">
        <v>-0.24422673173387466</v>
      </c>
      <c r="I10" s="181">
        <v>3.3193918847936885</v>
      </c>
      <c r="J10" s="182">
        <v>-2.7023861527363522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371.65496371</v>
      </c>
      <c r="C11" s="179">
        <v>268.55737074000001</v>
      </c>
      <c r="D11" s="179">
        <v>106.38825761999999</v>
      </c>
      <c r="E11" s="179">
        <v>-162.16911312000002</v>
      </c>
      <c r="F11" s="179">
        <v>-103.09759296999999</v>
      </c>
      <c r="G11" s="179">
        <v>-60.385277333163103</v>
      </c>
      <c r="H11" s="180">
        <v>-41.125144591517696</v>
      </c>
      <c r="I11" s="181">
        <v>-21.111590144963969</v>
      </c>
      <c r="J11" s="182">
        <v>-71.374455339438413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1440.7857981799807</v>
      </c>
      <c r="C12" s="179">
        <v>652.3104793208114</v>
      </c>
      <c r="D12" s="179">
        <v>498.65691552049492</v>
      </c>
      <c r="E12" s="179">
        <v>-153.65356380031648</v>
      </c>
      <c r="F12" s="179">
        <v>-788.47531885916931</v>
      </c>
      <c r="G12" s="179">
        <v>-23.555280602007386</v>
      </c>
      <c r="H12" s="180">
        <v>-65.996808132460899</v>
      </c>
      <c r="I12" s="181">
        <v>-52.095258170217924</v>
      </c>
      <c r="J12" s="182">
        <v>-65.389934010287675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110</v>
      </c>
      <c r="B13" s="175">
        <v>100944.31356510107</v>
      </c>
      <c r="C13" s="175">
        <v>103253.51060055515</v>
      </c>
      <c r="D13" s="175">
        <v>103137.14457596341</v>
      </c>
      <c r="E13" s="175">
        <v>-116.36602459174173</v>
      </c>
      <c r="F13" s="175">
        <v>2309.1970354540827</v>
      </c>
      <c r="G13" s="175">
        <v>-0.11269933963011169</v>
      </c>
      <c r="H13" s="176">
        <v>2.8288353869597955</v>
      </c>
      <c r="I13" s="177">
        <v>2.964581525101579</v>
      </c>
      <c r="J13" s="178">
        <v>2.1723175218266704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44232.563668994764</v>
      </c>
      <c r="C14" s="179">
        <v>43997.264014914399</v>
      </c>
      <c r="D14" s="179">
        <v>43598.406509774679</v>
      </c>
      <c r="E14" s="179">
        <v>-398.85750513972016</v>
      </c>
      <c r="F14" s="179">
        <v>-235.29965408036514</v>
      </c>
      <c r="G14" s="179">
        <v>-0.90655070052653741</v>
      </c>
      <c r="H14" s="180">
        <v>-9.8779414048678404E-2</v>
      </c>
      <c r="I14" s="181">
        <v>1.237771994680557</v>
      </c>
      <c r="J14" s="182">
        <v>-1.4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56711.749896106303</v>
      </c>
      <c r="C15" s="179">
        <v>59256.246585640751</v>
      </c>
      <c r="D15" s="179">
        <v>59538.738066188736</v>
      </c>
      <c r="E15" s="179">
        <v>282.4914805479857</v>
      </c>
      <c r="F15" s="179">
        <v>2544.4966895344478</v>
      </c>
      <c r="G15" s="179">
        <v>0.47672860976726383</v>
      </c>
      <c r="H15" s="180">
        <v>5.0763671532485262</v>
      </c>
      <c r="I15" s="181">
        <v>4.2853191939028505</v>
      </c>
      <c r="J15" s="182">
        <v>5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50468.084465952095</v>
      </c>
      <c r="C16" s="175">
        <v>52151.975222825786</v>
      </c>
      <c r="D16" s="175">
        <v>50196.407217541535</v>
      </c>
      <c r="E16" s="175">
        <v>-1955.5680052842508</v>
      </c>
      <c r="F16" s="175">
        <v>1683.8907568736904</v>
      </c>
      <c r="G16" s="175">
        <v>-3.7497486853160211</v>
      </c>
      <c r="H16" s="176">
        <v>-2.2330331433838353</v>
      </c>
      <c r="I16" s="177">
        <v>0.23719460640153045</v>
      </c>
      <c r="J16" s="178">
        <v>-0.53831495941528829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113123.92331885695</v>
      </c>
      <c r="C17" s="183">
        <v>124426.24564180538</v>
      </c>
      <c r="D17" s="183">
        <v>125847.56984760016</v>
      </c>
      <c r="E17" s="185">
        <v>1421.3242057947791</v>
      </c>
      <c r="F17" s="183">
        <v>11302.322322948428</v>
      </c>
      <c r="G17" s="183">
        <v>1.142302573274165</v>
      </c>
      <c r="H17" s="184">
        <v>13.851561718666261</v>
      </c>
      <c r="I17" s="185">
        <v>11.301079615759704</v>
      </c>
      <c r="J17" s="186">
        <v>11.247529395598917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1"/>
      <c r="F18" s="152"/>
      <c r="G18" s="152"/>
      <c r="H18" s="152"/>
      <c r="I18" s="152"/>
      <c r="J18" s="152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76" t="s">
        <v>122</v>
      </c>
      <c r="B19" s="277"/>
      <c r="C19" s="277"/>
      <c r="D19" s="277"/>
      <c r="E19" s="277"/>
      <c r="F19" s="277"/>
      <c r="G19" s="277"/>
      <c r="H19" s="277"/>
      <c r="I19" s="277"/>
      <c r="J19" s="278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79" t="str">
        <f>B3</f>
        <v>N$ Million</v>
      </c>
      <c r="C20" s="280"/>
      <c r="D20" s="281"/>
      <c r="E20" s="271" t="s">
        <v>1</v>
      </c>
      <c r="F20" s="272"/>
      <c r="G20" s="212" t="s">
        <v>2</v>
      </c>
      <c r="H20" s="279" t="str">
        <f>H3</f>
        <v>Annual percentage change</v>
      </c>
      <c r="I20" s="280"/>
      <c r="J20" s="285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43711</v>
      </c>
      <c r="C21" s="145">
        <f>C4</f>
        <v>44074</v>
      </c>
      <c r="D21" s="145">
        <f>D4</f>
        <v>44077</v>
      </c>
      <c r="E21" s="205" t="s">
        <v>4</v>
      </c>
      <c r="F21" s="205" t="s">
        <v>5</v>
      </c>
      <c r="G21" s="205" t="s">
        <v>4</v>
      </c>
      <c r="H21" s="198">
        <f>H4</f>
        <v>44042</v>
      </c>
      <c r="I21" s="198">
        <f>I4</f>
        <v>44074</v>
      </c>
      <c r="J21" s="199">
        <f>J4</f>
        <v>44077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113123.92331885695</v>
      </c>
      <c r="C23" s="187">
        <v>124426.24564180538</v>
      </c>
      <c r="D23" s="187">
        <v>125847.56984760016</v>
      </c>
      <c r="E23" s="187">
        <v>1421.3242057947791</v>
      </c>
      <c r="F23" s="187">
        <v>12723.646528743207</v>
      </c>
      <c r="G23" s="188">
        <v>1.142302573274165</v>
      </c>
      <c r="H23" s="188">
        <v>13.851561718666261</v>
      </c>
      <c r="I23" s="188">
        <v>11.301079615759704</v>
      </c>
      <c r="J23" s="189">
        <v>11.247529395598917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2836.4483013440567</v>
      </c>
      <c r="C24" s="190">
        <v>3027.601780578314</v>
      </c>
      <c r="D24" s="190">
        <v>2994.661447651134</v>
      </c>
      <c r="E24" s="190">
        <v>-32.940332927179952</v>
      </c>
      <c r="F24" s="190">
        <v>158.2131463070773</v>
      </c>
      <c r="G24" s="191">
        <v>-1.088000844050498</v>
      </c>
      <c r="H24" s="191">
        <v>3.7445687707747339</v>
      </c>
      <c r="I24" s="191">
        <v>0.48188089728556349</v>
      </c>
      <c r="J24" s="192">
        <v>5.5778610959384594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51535.15317322225</v>
      </c>
      <c r="C25" s="190">
        <v>58454.64674815636</v>
      </c>
      <c r="D25" s="190">
        <v>60114.414636000452</v>
      </c>
      <c r="E25" s="190">
        <v>1659.7678878440929</v>
      </c>
      <c r="F25" s="190">
        <v>8579.2614627782023</v>
      </c>
      <c r="G25" s="191">
        <v>2.8394113730512629</v>
      </c>
      <c r="H25" s="191">
        <v>16.985681002118881</v>
      </c>
      <c r="I25" s="191">
        <v>16.172298720065626</v>
      </c>
      <c r="J25" s="192">
        <v>16.647396843745099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58752.321844290636</v>
      </c>
      <c r="C26" s="190">
        <v>62943.997113070713</v>
      </c>
      <c r="D26" s="190">
        <v>62738.493763948572</v>
      </c>
      <c r="E26" s="190">
        <v>-205.50334912214021</v>
      </c>
      <c r="F26" s="190">
        <v>3986.1719196579361</v>
      </c>
      <c r="G26" s="191">
        <v>-0.32648601701124846</v>
      </c>
      <c r="H26" s="191">
        <v>11.609789867833172</v>
      </c>
      <c r="I26" s="191">
        <v>7.6661335825186399</v>
      </c>
      <c r="J26" s="192">
        <v>6.784705343598759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3" t="s">
        <v>22</v>
      </c>
      <c r="B29" s="274"/>
      <c r="C29" s="274"/>
      <c r="D29" s="274"/>
      <c r="E29" s="274"/>
      <c r="F29" s="274"/>
      <c r="G29" s="274"/>
      <c r="H29" s="274"/>
      <c r="I29" s="274"/>
      <c r="J29" s="275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79" t="str">
        <f>B3</f>
        <v>N$ Million</v>
      </c>
      <c r="C30" s="280"/>
      <c r="D30" s="281"/>
      <c r="E30" s="271" t="s">
        <v>1</v>
      </c>
      <c r="F30" s="272"/>
      <c r="G30" s="169" t="s">
        <v>2</v>
      </c>
      <c r="H30" s="279" t="str">
        <f>H3</f>
        <v>Annual percentage change</v>
      </c>
      <c r="I30" s="280"/>
      <c r="J30" s="285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43711</v>
      </c>
      <c r="C31" s="146">
        <f>C4</f>
        <v>44074</v>
      </c>
      <c r="D31" s="145">
        <f>D4</f>
        <v>44077</v>
      </c>
      <c r="E31" s="145" t="s">
        <v>4</v>
      </c>
      <c r="F31" s="145" t="s">
        <v>5</v>
      </c>
      <c r="G31" s="145" t="s">
        <v>4</v>
      </c>
      <c r="H31" s="145">
        <f>H4</f>
        <v>44042</v>
      </c>
      <c r="I31" s="145">
        <f>I4</f>
        <v>44074</v>
      </c>
      <c r="J31" s="210">
        <f>J4</f>
        <v>44077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101397.24992733025</v>
      </c>
      <c r="C33" s="195">
        <v>102987.10450296687</v>
      </c>
      <c r="D33" s="195">
        <v>102880.1932791553</v>
      </c>
      <c r="E33" s="195">
        <v>-106.91122381157766</v>
      </c>
      <c r="F33" s="195">
        <v>1482.9433518250444</v>
      </c>
      <c r="G33" s="128">
        <v>-0.10381030161742899</v>
      </c>
      <c r="H33" s="128">
        <v>1.8834729290957455</v>
      </c>
      <c r="I33" s="128">
        <v>2.2176573369821568</v>
      </c>
      <c r="J33" s="131">
        <v>1.4625084535210249</v>
      </c>
      <c r="K33" s="150"/>
      <c r="L33" s="150"/>
      <c r="M33" s="150"/>
      <c r="N33" s="235"/>
      <c r="O33" s="235"/>
      <c r="P33" s="236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5819.0650742951238</v>
      </c>
      <c r="C34" s="196">
        <v>5446.7932411820138</v>
      </c>
      <c r="D34" s="196">
        <v>5661.8114384577702</v>
      </c>
      <c r="E34" s="196">
        <v>215.01819727575639</v>
      </c>
      <c r="F34" s="196">
        <v>-157.25363583735361</v>
      </c>
      <c r="G34" s="128">
        <v>3.9476107822498392</v>
      </c>
      <c r="H34" s="129">
        <v>-0.24422679309010675</v>
      </c>
      <c r="I34" s="129">
        <v>3.3193925150737442</v>
      </c>
      <c r="J34" s="130">
        <v>-2.702386617602869</v>
      </c>
      <c r="K34" s="150"/>
      <c r="L34" s="150"/>
      <c r="M34" s="150"/>
      <c r="N34" s="235"/>
      <c r="O34" s="235"/>
      <c r="P34" s="236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43858.175213043949</v>
      </c>
      <c r="C35" s="195">
        <v>43245.506722092221</v>
      </c>
      <c r="D35" s="195">
        <v>42914.431307257051</v>
      </c>
      <c r="E35" s="195">
        <v>-331.07541483516979</v>
      </c>
      <c r="F35" s="195">
        <v>-943.74390578689781</v>
      </c>
      <c r="G35" s="128">
        <v>-0.76557182451983863</v>
      </c>
      <c r="H35" s="128">
        <v>-1.197087815780236</v>
      </c>
      <c r="I35" s="128">
        <v>0.43883796442140977</v>
      </c>
      <c r="J35" s="131">
        <v>-2.1518084170228207</v>
      </c>
      <c r="K35" s="150"/>
      <c r="L35" s="150"/>
      <c r="M35" s="150"/>
      <c r="N35" s="235"/>
      <c r="O35" s="235"/>
      <c r="P35" s="236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8">
        <v>39659.39803087325</v>
      </c>
      <c r="C36" s="238">
        <v>39610.492804205329</v>
      </c>
      <c r="D36" s="238">
        <v>39372.088602802076</v>
      </c>
      <c r="E36" s="238">
        <v>-238.40420140325296</v>
      </c>
      <c r="F36" s="238">
        <v>-287.3094280711739</v>
      </c>
      <c r="G36" s="239">
        <v>-0.6018713338955024</v>
      </c>
      <c r="H36" s="239">
        <v>-0.19578380115824245</v>
      </c>
      <c r="I36" s="239">
        <v>1.7070349862834178</v>
      </c>
      <c r="J36" s="240">
        <v>-0.72444223144162834</v>
      </c>
      <c r="K36" s="150"/>
      <c r="L36" s="150"/>
      <c r="M36" s="150"/>
      <c r="N36" s="235"/>
      <c r="O36" s="235"/>
      <c r="P36" s="236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41">
        <v>13592.188696431329</v>
      </c>
      <c r="C37" s="241">
        <v>12500.580891169007</v>
      </c>
      <c r="D37" s="241">
        <v>12380.727286166317</v>
      </c>
      <c r="E37" s="241">
        <v>-119.85360500269053</v>
      </c>
      <c r="F37" s="241">
        <v>-1211.4614102650121</v>
      </c>
      <c r="G37" s="242">
        <v>-0.95878428407563376</v>
      </c>
      <c r="H37" s="242">
        <v>-6.0514896084674916</v>
      </c>
      <c r="I37" s="242">
        <v>-6.2560449836197733</v>
      </c>
      <c r="J37" s="243">
        <v>-8.9</v>
      </c>
      <c r="K37" s="150"/>
      <c r="L37" s="150"/>
      <c r="M37" s="150"/>
      <c r="N37" s="235"/>
      <c r="O37" s="235"/>
      <c r="P37" s="236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41">
        <v>15868.515447974722</v>
      </c>
      <c r="C38" s="241">
        <v>16529.078243588683</v>
      </c>
      <c r="D38" s="241">
        <v>16410.892996960352</v>
      </c>
      <c r="E38" s="241">
        <v>-118.18524662833079</v>
      </c>
      <c r="F38" s="241">
        <v>542.37754898563071</v>
      </c>
      <c r="G38" s="242">
        <v>-0.71501413984880458</v>
      </c>
      <c r="H38" s="242">
        <v>6.6577075047822518</v>
      </c>
      <c r="I38" s="242">
        <v>5.333827159912957</v>
      </c>
      <c r="J38" s="243">
        <v>3.4</v>
      </c>
      <c r="K38" s="150"/>
      <c r="L38" s="150"/>
      <c r="M38" s="150"/>
      <c r="N38" s="235"/>
      <c r="O38" s="235"/>
      <c r="P38" s="236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41">
        <v>10198.693886467197</v>
      </c>
      <c r="C39" s="241">
        <v>10580.833669447633</v>
      </c>
      <c r="D39" s="241">
        <v>10580.468319675409</v>
      </c>
      <c r="E39" s="241">
        <v>-0.36534977222436282</v>
      </c>
      <c r="F39" s="241">
        <v>381.77443320821112</v>
      </c>
      <c r="G39" s="242">
        <v>-3.4529393773397032E-3</v>
      </c>
      <c r="H39" s="242">
        <v>-2.7461916840772318</v>
      </c>
      <c r="I39" s="242">
        <v>6.6748094196052961</v>
      </c>
      <c r="J39" s="243">
        <v>3.7</v>
      </c>
      <c r="K39" s="150"/>
      <c r="L39" s="150"/>
      <c r="M39" s="150"/>
      <c r="N39" s="235"/>
      <c r="O39" s="235"/>
      <c r="P39" s="236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129</v>
      </c>
      <c r="B40" s="238">
        <v>4198.7771821706974</v>
      </c>
      <c r="C40" s="238">
        <v>3635.0139178868899</v>
      </c>
      <c r="D40" s="238">
        <v>3542.3427044549726</v>
      </c>
      <c r="E40" s="238">
        <v>-92.671213431917295</v>
      </c>
      <c r="F40" s="238">
        <v>-656.43447771572482</v>
      </c>
      <c r="G40" s="239">
        <v>-2.5494046384776681</v>
      </c>
      <c r="H40" s="239">
        <v>-10.652608145737773</v>
      </c>
      <c r="I40" s="239">
        <v>-11.57580860573259</v>
      </c>
      <c r="J40" s="240">
        <v>-15.6</v>
      </c>
      <c r="K40" s="150"/>
      <c r="L40" s="150"/>
      <c r="M40" s="150"/>
      <c r="N40" s="235"/>
      <c r="O40" s="235"/>
      <c r="P40" s="236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4"/>
      <c r="C41" s="244"/>
      <c r="D41" s="244"/>
      <c r="E41" s="238"/>
      <c r="F41" s="238"/>
      <c r="G41" s="239"/>
      <c r="H41" s="245"/>
      <c r="I41" s="245"/>
      <c r="J41" s="246"/>
      <c r="K41" s="150"/>
      <c r="L41" s="150"/>
      <c r="M41" s="150"/>
      <c r="N41" s="235"/>
      <c r="O41" s="235"/>
      <c r="P41" s="236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125</v>
      </c>
      <c r="B42" s="238">
        <v>56539.327249346301</v>
      </c>
      <c r="C42" s="238">
        <v>59054.938200110751</v>
      </c>
      <c r="D42" s="238">
        <v>59338.263586758738</v>
      </c>
      <c r="E42" s="238">
        <v>283.32538664798631</v>
      </c>
      <c r="F42" s="238">
        <v>2798.9363374124368</v>
      </c>
      <c r="G42" s="239">
        <v>0.47976578298656136</v>
      </c>
      <c r="H42" s="239">
        <v>4.8911941527863974</v>
      </c>
      <c r="I42" s="239">
        <v>4.2584075439330888</v>
      </c>
      <c r="J42" s="240">
        <v>4.9504238440417652</v>
      </c>
      <c r="K42" s="150"/>
      <c r="L42" s="150"/>
      <c r="M42" s="150"/>
      <c r="N42" s="235"/>
      <c r="O42" s="235"/>
      <c r="P42" s="236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8">
        <v>49834.847937854822</v>
      </c>
      <c r="C43" s="238">
        <v>52694.922188180775</v>
      </c>
      <c r="D43" s="238">
        <v>52979.481576780825</v>
      </c>
      <c r="E43" s="238">
        <v>284.55938860004972</v>
      </c>
      <c r="F43" s="238">
        <v>3144.6336389260032</v>
      </c>
      <c r="G43" s="239">
        <v>0.54001292113849786</v>
      </c>
      <c r="H43" s="239">
        <v>6.5880915779844145</v>
      </c>
      <c r="I43" s="239">
        <v>5.6982803582192219</v>
      </c>
      <c r="J43" s="240">
        <v>6.3101098308706156</v>
      </c>
      <c r="K43" s="150"/>
      <c r="L43" s="150"/>
      <c r="M43" s="150"/>
      <c r="N43" s="235"/>
      <c r="O43" s="235"/>
      <c r="P43" s="236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41">
        <v>39221.326554164079</v>
      </c>
      <c r="C44" s="241">
        <v>40957.58266248319</v>
      </c>
      <c r="D44" s="241">
        <v>41096.830199598189</v>
      </c>
      <c r="E44" s="241">
        <v>139.24753711499943</v>
      </c>
      <c r="F44" s="241">
        <v>1875.5036454341098</v>
      </c>
      <c r="G44" s="242">
        <v>0.33997987201171043</v>
      </c>
      <c r="H44" s="242">
        <v>5.0329307789384501</v>
      </c>
      <c r="I44" s="242">
        <v>4.4099933171380457</v>
      </c>
      <c r="J44" s="243">
        <v>4.8</v>
      </c>
      <c r="K44" s="150"/>
      <c r="L44" s="150"/>
      <c r="M44" s="150"/>
      <c r="N44" s="235"/>
      <c r="O44" s="235"/>
      <c r="P44" s="236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41">
        <v>8405.1292440313991</v>
      </c>
      <c r="C45" s="241">
        <v>9453.5734639361381</v>
      </c>
      <c r="D45" s="241">
        <v>9582.4202624251993</v>
      </c>
      <c r="E45" s="241">
        <v>128.84679848906126</v>
      </c>
      <c r="F45" s="241">
        <v>1177.2910183938002</v>
      </c>
      <c r="G45" s="242">
        <v>1.3629427959764797</v>
      </c>
      <c r="H45" s="242">
        <v>14.37017527880711</v>
      </c>
      <c r="I45" s="242">
        <v>12.381503837846793</v>
      </c>
      <c r="J45" s="243">
        <v>14</v>
      </c>
      <c r="K45" s="150"/>
      <c r="L45" s="150"/>
      <c r="M45" s="150"/>
      <c r="N45" s="235"/>
      <c r="O45" s="235"/>
      <c r="P45" s="236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106</v>
      </c>
      <c r="B46" s="241">
        <v>2208.3921396593432</v>
      </c>
      <c r="C46" s="241">
        <v>2283.7660617614474</v>
      </c>
      <c r="D46" s="241">
        <v>2300.2311147574346</v>
      </c>
      <c r="E46" s="241">
        <v>16.465052995987207</v>
      </c>
      <c r="F46" s="241">
        <v>91.838975098091396</v>
      </c>
      <c r="G46" s="242">
        <v>0.72096057786619383</v>
      </c>
      <c r="H46" s="242">
        <v>4.5686693002170813</v>
      </c>
      <c r="I46" s="242">
        <v>3.1318876241340377</v>
      </c>
      <c r="J46" s="243">
        <v>4.2</v>
      </c>
      <c r="K46" s="150"/>
      <c r="L46" s="150"/>
      <c r="M46" s="150"/>
      <c r="N46" s="235"/>
      <c r="O46" s="235"/>
      <c r="P46" s="236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128</v>
      </c>
      <c r="B47" s="238">
        <v>6704.4793114914792</v>
      </c>
      <c r="C47" s="238">
        <v>6360.0160119299762</v>
      </c>
      <c r="D47" s="238">
        <v>6358.7820099779128</v>
      </c>
      <c r="E47" s="238">
        <v>-1.2340019520634087</v>
      </c>
      <c r="F47" s="238">
        <v>-345.69730151356634</v>
      </c>
      <c r="G47" s="239">
        <v>-1.9402497568378863E-2</v>
      </c>
      <c r="H47" s="239">
        <v>-7.2817321463093521</v>
      </c>
      <c r="I47" s="239">
        <v>-6.2037223872744249</v>
      </c>
      <c r="J47" s="240">
        <v>-5.2</v>
      </c>
      <c r="K47" s="150"/>
      <c r="L47" s="150"/>
      <c r="M47" s="150"/>
      <c r="N47" s="235"/>
      <c r="O47" s="235"/>
      <c r="P47" s="236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7">
        <v>999.7474649400001</v>
      </c>
      <c r="C48" s="247">
        <v>686.65958076391189</v>
      </c>
      <c r="D48" s="247">
        <v>627.49838513950499</v>
      </c>
      <c r="E48" s="247">
        <v>-59.161195624406901</v>
      </c>
      <c r="F48" s="247">
        <v>-372.24907980049511</v>
      </c>
      <c r="G48" s="248">
        <v>-8.6157970094278511</v>
      </c>
      <c r="H48" s="248">
        <v>-34.401917017260644</v>
      </c>
      <c r="I48" s="248">
        <v>-34.811265353997115</v>
      </c>
      <c r="J48" s="249">
        <v>-37.234310948999074</v>
      </c>
      <c r="K48" s="150"/>
      <c r="L48" s="150"/>
      <c r="M48" s="150"/>
      <c r="N48" s="235"/>
      <c r="O48" s="235"/>
      <c r="P48" s="236"/>
      <c r="Q48" s="150"/>
      <c r="R48" s="150"/>
      <c r="S48" s="150"/>
      <c r="T48" s="150"/>
      <c r="U48" s="150"/>
      <c r="V48" s="150"/>
      <c r="W48" s="150"/>
      <c r="X48" s="150"/>
    </row>
    <row r="49" spans="3:21"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7"/>
    </row>
    <row r="51" spans="3:21">
      <c r="C51" s="237"/>
    </row>
    <row r="52" spans="3:21">
      <c r="C52" s="237"/>
      <c r="H52" s="149"/>
      <c r="I52" s="149"/>
      <c r="J52" s="149"/>
    </row>
    <row r="53" spans="3:21">
      <c r="C53" s="237"/>
      <c r="H53" s="149"/>
      <c r="I53" s="149"/>
      <c r="J53" s="149"/>
    </row>
    <row r="54" spans="3:21">
      <c r="C54" s="237"/>
    </row>
    <row r="55" spans="3:21">
      <c r="C55" s="237"/>
    </row>
    <row r="56" spans="3:21">
      <c r="C56" s="237"/>
    </row>
    <row r="57" spans="3:21">
      <c r="C57" s="237"/>
    </row>
    <row r="58" spans="3:21">
      <c r="C58" s="237"/>
    </row>
    <row r="59" spans="3:21">
      <c r="C59" s="237"/>
    </row>
    <row r="60" spans="3:21">
      <c r="C60" s="237"/>
    </row>
    <row r="61" spans="3:21">
      <c r="C61" s="237"/>
    </row>
    <row r="62" spans="3:21">
      <c r="C62" s="237"/>
    </row>
    <row r="63" spans="3:21">
      <c r="C63" s="237"/>
    </row>
    <row r="64" spans="3:21">
      <c r="C64" s="237"/>
    </row>
    <row r="65" spans="3:3">
      <c r="C65" s="237"/>
    </row>
    <row r="66" spans="3:3">
      <c r="C66" s="237"/>
    </row>
    <row r="67" spans="3:3">
      <c r="C67" s="237"/>
    </row>
    <row r="68" spans="3:3">
      <c r="C68" s="237"/>
    </row>
    <row r="69" spans="3:3">
      <c r="C69" s="237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topLeftCell="A21" zoomScale="90" zoomScaleNormal="90" workbookViewId="0">
      <selection activeCell="D34" sqref="D34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2" t="s">
        <v>111</v>
      </c>
    </row>
    <row r="2" spans="1:6" ht="17.25" thickBot="1">
      <c r="A2" s="51" t="s">
        <v>36</v>
      </c>
      <c r="B2" s="135">
        <v>44073</v>
      </c>
      <c r="C2" s="197">
        <v>44077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3.75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7.0947097983841578</v>
      </c>
      <c r="C10" s="102">
        <v>6.5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3.6994387285032593</v>
      </c>
      <c r="C12" s="102">
        <v>3.44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118</v>
      </c>
      <c r="B14" s="135">
        <f>B2</f>
        <v>44073</v>
      </c>
      <c r="C14" s="197">
        <f>C2</f>
        <v>44077</v>
      </c>
    </row>
    <row r="15" spans="1:6" ht="15.75">
      <c r="A15" s="52"/>
      <c r="B15" s="83"/>
      <c r="C15" s="83"/>
    </row>
    <row r="16" spans="1:6" ht="15.75">
      <c r="A16" s="52" t="s">
        <v>117</v>
      </c>
      <c r="B16" s="132">
        <v>33384.816406599995</v>
      </c>
      <c r="C16" s="132">
        <v>32665.796999999999</v>
      </c>
      <c r="D16" s="134"/>
      <c r="E16" s="134"/>
      <c r="F16" s="134"/>
    </row>
    <row r="17" spans="1:7" ht="15.75">
      <c r="A17" s="52" t="s">
        <v>46</v>
      </c>
      <c r="B17" s="132">
        <v>-2014.7545769999997</v>
      </c>
      <c r="C17" s="132">
        <f>C16-B16</f>
        <v>-719.01940659999673</v>
      </c>
      <c r="E17" s="217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44073</v>
      </c>
      <c r="C19" s="197">
        <f>C2</f>
        <v>44077</v>
      </c>
    </row>
    <row r="20" spans="1:7" ht="15.75">
      <c r="A20" s="52"/>
      <c r="B20" s="83"/>
      <c r="C20" s="83"/>
    </row>
    <row r="21" spans="1:7" ht="16.5">
      <c r="A21" s="53" t="s">
        <v>112</v>
      </c>
      <c r="B21" s="200">
        <v>16.576799999999999</v>
      </c>
      <c r="C21" s="200">
        <v>16.970600000000001</v>
      </c>
    </row>
    <row r="22" spans="1:7" ht="15.75">
      <c r="A22" s="52" t="s">
        <v>115</v>
      </c>
      <c r="B22" s="200">
        <v>6.0325273876743406E-2</v>
      </c>
      <c r="C22" s="200">
        <f t="shared" ref="C22:C24" si="0">1/C21</f>
        <v>5.8925435753597391E-2</v>
      </c>
      <c r="E22" s="137"/>
    </row>
    <row r="23" spans="1:7" ht="16.5">
      <c r="A23" s="53" t="s">
        <v>113</v>
      </c>
      <c r="B23" s="200">
        <v>22.118200000000002</v>
      </c>
      <c r="C23" s="200">
        <v>21.781749999999999</v>
      </c>
    </row>
    <row r="24" spans="1:7" ht="15.75">
      <c r="A24" s="52" t="s">
        <v>116</v>
      </c>
      <c r="B24" s="200">
        <v>4.5211635666555144E-2</v>
      </c>
      <c r="C24" s="200">
        <f t="shared" si="0"/>
        <v>4.5909993457825933E-2</v>
      </c>
      <c r="F24" s="103"/>
      <c r="G24" s="103"/>
    </row>
    <row r="25" spans="1:7" ht="16.5">
      <c r="A25" s="53" t="s">
        <v>47</v>
      </c>
      <c r="B25" s="200">
        <v>6.3711500000000001</v>
      </c>
      <c r="C25" s="200">
        <v>6.2160000000000002</v>
      </c>
    </row>
    <row r="26" spans="1:7" ht="15.75">
      <c r="A26" s="52" t="s">
        <v>114</v>
      </c>
      <c r="B26" s="200">
        <v>0.15695753513886818</v>
      </c>
      <c r="C26" s="200">
        <f t="shared" ref="C26" si="1">1/C25</f>
        <v>0.16087516087516088</v>
      </c>
    </row>
    <row r="27" spans="1:7" ht="16.5">
      <c r="A27" s="53" t="s">
        <v>48</v>
      </c>
      <c r="B27" s="200">
        <v>19.731400000000001</v>
      </c>
      <c r="C27" s="200">
        <v>19.9072</v>
      </c>
    </row>
    <row r="28" spans="1:7" ht="15.75">
      <c r="A28" s="52" t="s">
        <v>49</v>
      </c>
      <c r="B28" s="200">
        <v>5.0680641008747473E-2</v>
      </c>
      <c r="C28" s="200">
        <f t="shared" ref="C28" si="2">1/C27</f>
        <v>5.0233081498151422E-2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44073</v>
      </c>
      <c r="C30" s="197">
        <f>C2</f>
        <v>44077</v>
      </c>
    </row>
    <row r="31" spans="1:7" ht="15.75">
      <c r="A31" s="52"/>
      <c r="B31" s="84"/>
      <c r="C31" s="250"/>
    </row>
    <row r="32" spans="1:7" ht="15.75">
      <c r="A32" s="52" t="s">
        <v>43</v>
      </c>
      <c r="B32" s="16">
        <v>2.4160186174740517</v>
      </c>
      <c r="C32" s="16">
        <v>2.4</v>
      </c>
    </row>
    <row r="33" spans="1:4" ht="15.75">
      <c r="A33" s="52" t="s">
        <v>44</v>
      </c>
      <c r="B33" s="16">
        <v>1.8666967599126423</v>
      </c>
      <c r="C33" s="16">
        <v>2.1932325686781127</v>
      </c>
      <c r="D33" s="133"/>
    </row>
    <row r="34" spans="1:4" ht="16.5" thickBot="1">
      <c r="A34" s="54" t="s">
        <v>45</v>
      </c>
      <c r="B34" s="85">
        <v>0.42092592719247102</v>
      </c>
      <c r="C34" s="85">
        <v>0.32055207359387339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topLeftCell="A11" zoomScale="90" zoomScaleNormal="90" workbookViewId="0">
      <selection activeCell="A36" sqref="A36"/>
    </sheetView>
  </sheetViews>
  <sheetFormatPr defaultRowHeight="15"/>
  <cols>
    <col min="1" max="3" width="9.140625" style="215"/>
    <col min="4" max="4" width="10.85546875" style="215" customWidth="1"/>
    <col min="5" max="16384" width="9.140625" style="215"/>
  </cols>
  <sheetData>
    <row r="1" spans="2:11">
      <c r="B1" s="213" t="s">
        <v>119</v>
      </c>
      <c r="C1" s="214"/>
      <c r="D1" s="214"/>
      <c r="E1" s="214"/>
      <c r="F1" s="214"/>
      <c r="G1" s="214"/>
      <c r="H1" s="214"/>
      <c r="I1" s="214"/>
      <c r="J1" s="214"/>
      <c r="K1" s="214"/>
    </row>
    <row r="18" spans="2:16">
      <c r="B18" s="213" t="s">
        <v>120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0" spans="2:16">
      <c r="P20" s="215" t="s">
        <v>109</v>
      </c>
    </row>
    <row r="35" spans="1:16">
      <c r="A35" s="216" t="s">
        <v>97</v>
      </c>
    </row>
    <row r="36" spans="1:16">
      <c r="A36" s="216"/>
    </row>
    <row r="44" spans="1:16">
      <c r="A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6" spans="1:16">
      <c r="P46" s="215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tabSelected="1" topLeftCell="A41" zoomScale="80" zoomScaleNormal="80" workbookViewId="0">
      <selection activeCell="H13" sqref="H13"/>
    </sheetView>
  </sheetViews>
  <sheetFormatPr defaultRowHeight="12.75"/>
  <cols>
    <col min="1" max="1" width="52.42578125" style="104" customWidth="1"/>
    <col min="2" max="10" width="12.140625" style="104" customWidth="1"/>
    <col min="11" max="11" width="13.5703125" style="149" customWidth="1"/>
    <col min="12" max="13" width="11.7109375" style="149" customWidth="1"/>
    <col min="14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90" t="s">
        <v>98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27" ht="19.5" customHeight="1">
      <c r="A2" s="292" t="s">
        <v>123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27" ht="19.5" customHeight="1">
      <c r="A3" s="295"/>
      <c r="B3" s="296"/>
      <c r="C3" s="296"/>
      <c r="D3" s="296"/>
      <c r="E3" s="296"/>
      <c r="F3" s="296"/>
      <c r="G3" s="296"/>
      <c r="H3" s="296"/>
      <c r="I3" s="296"/>
      <c r="J3" s="297"/>
    </row>
    <row r="4" spans="1:27" ht="16.5">
      <c r="A4" s="114"/>
      <c r="B4" s="286" t="s">
        <v>95</v>
      </c>
      <c r="C4" s="288"/>
      <c r="D4" s="287"/>
      <c r="E4" s="286" t="s">
        <v>1</v>
      </c>
      <c r="F4" s="287"/>
      <c r="G4" s="115" t="s">
        <v>2</v>
      </c>
      <c r="H4" s="286" t="s">
        <v>93</v>
      </c>
      <c r="I4" s="288"/>
      <c r="J4" s="289"/>
    </row>
    <row r="5" spans="1:27" ht="17.25" thickBot="1">
      <c r="A5" s="116"/>
      <c r="B5" s="163">
        <v>43711</v>
      </c>
      <c r="C5" s="145">
        <v>44074</v>
      </c>
      <c r="D5" s="145">
        <v>44077</v>
      </c>
      <c r="E5" s="146" t="s">
        <v>4</v>
      </c>
      <c r="F5" s="138" t="s">
        <v>5</v>
      </c>
      <c r="G5" s="146" t="s">
        <v>4</v>
      </c>
      <c r="H5" s="198">
        <v>44042</v>
      </c>
      <c r="I5" s="198">
        <v>44074</v>
      </c>
      <c r="J5" s="199">
        <v>44077</v>
      </c>
    </row>
    <row r="6" spans="1:27" ht="17.25" thickTop="1">
      <c r="A6" s="119" t="s">
        <v>50</v>
      </c>
      <c r="B6" s="218">
        <v>33138.395491101175</v>
      </c>
      <c r="C6" s="175">
        <v>34541.772042115423</v>
      </c>
      <c r="D6" s="175">
        <v>31761.489996852684</v>
      </c>
      <c r="E6" s="175">
        <v>-2780.2820452627384</v>
      </c>
      <c r="F6" s="175">
        <v>-1376.9054942484909</v>
      </c>
      <c r="G6" s="175">
        <v>-8.0490428860246368</v>
      </c>
      <c r="H6" s="175">
        <v>-0.20466247812483118</v>
      </c>
      <c r="I6" s="175">
        <v>1.2662225718284645</v>
      </c>
      <c r="J6" s="220">
        <v>-4.1550155758694984</v>
      </c>
      <c r="X6" s="149"/>
      <c r="Y6" s="149"/>
      <c r="Z6" s="149"/>
      <c r="AA6" s="149"/>
    </row>
    <row r="7" spans="1:27" ht="16.5">
      <c r="A7" s="119" t="s">
        <v>51</v>
      </c>
      <c r="B7" s="177">
        <v>31253.629960271173</v>
      </c>
      <c r="C7" s="175">
        <v>33485.09847437546</v>
      </c>
      <c r="D7" s="175">
        <v>31444.090566932668</v>
      </c>
      <c r="E7" s="175">
        <v>-2041.0079074427922</v>
      </c>
      <c r="F7" s="175">
        <v>190.46060666149424</v>
      </c>
      <c r="G7" s="175">
        <v>-6.0952722268524155</v>
      </c>
      <c r="H7" s="175">
        <v>0.61548577944282101</v>
      </c>
      <c r="I7" s="175">
        <v>-8.7895994832990709E-2</v>
      </c>
      <c r="J7" s="220">
        <v>0.60940315382119081</v>
      </c>
      <c r="X7" s="149"/>
      <c r="Y7" s="149"/>
      <c r="Z7" s="149"/>
      <c r="AA7" s="149"/>
    </row>
    <row r="8" spans="1:27" ht="16.5">
      <c r="A8" s="107" t="s">
        <v>52</v>
      </c>
      <c r="B8" s="181">
        <v>11834.586233979997</v>
      </c>
      <c r="C8" s="179">
        <v>9526.4470930499992</v>
      </c>
      <c r="D8" s="179">
        <v>9568.2755255399989</v>
      </c>
      <c r="E8" s="179">
        <v>41.828432489999614</v>
      </c>
      <c r="F8" s="179">
        <v>-2266.3107084399981</v>
      </c>
      <c r="G8" s="179">
        <v>0.43907694108243334</v>
      </c>
      <c r="H8" s="179">
        <v>-8.5947465449752372</v>
      </c>
      <c r="I8" s="179">
        <v>-20.678746765232574</v>
      </c>
      <c r="J8" s="221">
        <v>-19.149893909538335</v>
      </c>
      <c r="X8" s="149"/>
      <c r="Y8" s="149"/>
      <c r="Z8" s="149"/>
      <c r="AA8" s="149"/>
    </row>
    <row r="9" spans="1:27" ht="16.5">
      <c r="A9" s="107" t="s">
        <v>53</v>
      </c>
      <c r="B9" s="181">
        <v>19336.523297870001</v>
      </c>
      <c r="C9" s="179">
        <v>23750.732513090003</v>
      </c>
      <c r="D9" s="179">
        <v>21806.818042919997</v>
      </c>
      <c r="E9" s="179">
        <v>-1943.9144701700061</v>
      </c>
      <c r="F9" s="179">
        <v>2470.294745049996</v>
      </c>
      <c r="G9" s="179">
        <v>-8.1846505959285025</v>
      </c>
      <c r="H9" s="179">
        <v>4.4558860951744208</v>
      </c>
      <c r="I9" s="179">
        <v>11.136794576155921</v>
      </c>
      <c r="J9" s="221">
        <v>12.775278714773464</v>
      </c>
      <c r="X9" s="149"/>
      <c r="Y9" s="149"/>
      <c r="Z9" s="149"/>
      <c r="AA9" s="149"/>
    </row>
    <row r="10" spans="1:27" ht="16.5">
      <c r="A10" s="107" t="s">
        <v>54</v>
      </c>
      <c r="B10" s="181">
        <v>82.520428421177172</v>
      </c>
      <c r="C10" s="179">
        <v>207.91886823546091</v>
      </c>
      <c r="D10" s="179">
        <v>68.996998472671208</v>
      </c>
      <c r="E10" s="179">
        <v>-138.9218697627897</v>
      </c>
      <c r="F10" s="179">
        <v>-13.523429948505964</v>
      </c>
      <c r="G10" s="179">
        <v>-66.815422256659019</v>
      </c>
      <c r="H10" s="179">
        <v>74.124473291074196</v>
      </c>
      <c r="I10" s="179">
        <v>55.300454466330649</v>
      </c>
      <c r="J10" s="221">
        <v>-16.387978355472825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X11" s="149"/>
      <c r="Y11" s="149"/>
      <c r="Z11" s="149"/>
      <c r="AA11" s="149"/>
    </row>
    <row r="12" spans="1:27" ht="16.5">
      <c r="A12" s="119" t="s">
        <v>55</v>
      </c>
      <c r="B12" s="177">
        <v>1884.7655308300002</v>
      </c>
      <c r="C12" s="175">
        <v>1056.6735677399638</v>
      </c>
      <c r="D12" s="175">
        <v>317.3994299200175</v>
      </c>
      <c r="E12" s="175">
        <v>-739.2741378199463</v>
      </c>
      <c r="F12" s="175">
        <v>-1567.3661009099828</v>
      </c>
      <c r="G12" s="175">
        <v>-69.962395236318983</v>
      </c>
      <c r="H12" s="175">
        <v>-54.418348085474683</v>
      </c>
      <c r="I12" s="175">
        <v>77.500074555414216</v>
      </c>
      <c r="J12" s="220">
        <v>-83.159739249887309</v>
      </c>
      <c r="X12" s="149"/>
      <c r="Y12" s="149"/>
      <c r="Z12" s="149"/>
      <c r="AA12" s="149"/>
    </row>
    <row r="13" spans="1:27" ht="16.5">
      <c r="A13" s="107" t="s">
        <v>56</v>
      </c>
      <c r="B13" s="181">
        <v>268.54699690000001</v>
      </c>
      <c r="C13" s="179">
        <v>966.69588020996378</v>
      </c>
      <c r="D13" s="179">
        <v>183.12044458001748</v>
      </c>
      <c r="E13" s="179">
        <v>-783.57543562994624</v>
      </c>
      <c r="F13" s="179">
        <v>-85.426552319982534</v>
      </c>
      <c r="G13" s="179">
        <v>-81.057078205376826</v>
      </c>
      <c r="H13" s="179">
        <v>-66.384510746566832</v>
      </c>
      <c r="I13" s="179">
        <v>87.86136682564171</v>
      </c>
      <c r="J13" s="221">
        <v>-31.810652625466957</v>
      </c>
      <c r="X13" s="149"/>
      <c r="Y13" s="149"/>
      <c r="Z13" s="149"/>
      <c r="AA13" s="149"/>
    </row>
    <row r="14" spans="1:27" ht="16.5">
      <c r="A14" s="107" t="s">
        <v>57</v>
      </c>
      <c r="B14" s="181">
        <v>1536.3868311700001</v>
      </c>
      <c r="C14" s="181">
        <v>0</v>
      </c>
      <c r="D14" s="181">
        <v>42.298387909999995</v>
      </c>
      <c r="E14" s="181">
        <v>42.298387909999995</v>
      </c>
      <c r="F14" s="181">
        <v>-1494.0884432600001</v>
      </c>
      <c r="G14" s="181">
        <v>0</v>
      </c>
      <c r="H14" s="181">
        <v>0</v>
      </c>
      <c r="I14" s="181">
        <v>0</v>
      </c>
      <c r="J14" s="181">
        <v>-97.246892055317304</v>
      </c>
      <c r="X14" s="149"/>
      <c r="Y14" s="149"/>
      <c r="Z14" s="149"/>
      <c r="AA14" s="149"/>
    </row>
    <row r="15" spans="1:27" ht="16.5">
      <c r="A15" s="107" t="s">
        <v>58</v>
      </c>
      <c r="B15" s="181">
        <v>79.831702760000013</v>
      </c>
      <c r="C15" s="179">
        <v>89.977687530000011</v>
      </c>
      <c r="D15" s="179">
        <v>91.980597430000003</v>
      </c>
      <c r="E15" s="179">
        <v>2.0029098999999917</v>
      </c>
      <c r="F15" s="179">
        <v>12.14889466999999</v>
      </c>
      <c r="G15" s="179">
        <v>2.2260073080142035</v>
      </c>
      <c r="H15" s="179">
        <v>19.113432541956655</v>
      </c>
      <c r="I15" s="179">
        <v>11.455896801183712</v>
      </c>
      <c r="J15" s="221">
        <v>15.218132959688347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1"/>
      <c r="X16" s="149"/>
      <c r="Y16" s="149"/>
      <c r="Z16" s="149"/>
      <c r="AA16" s="149"/>
    </row>
    <row r="17" spans="1:27" ht="16.5">
      <c r="A17" s="119" t="s">
        <v>59</v>
      </c>
      <c r="B17" s="177">
        <v>33138.378475811172</v>
      </c>
      <c r="C17" s="175">
        <v>34541.829730705467</v>
      </c>
      <c r="D17" s="175">
        <v>31761.222217422677</v>
      </c>
      <c r="E17" s="175">
        <v>-2780.60751328279</v>
      </c>
      <c r="F17" s="175">
        <v>-1377.1562583884952</v>
      </c>
      <c r="G17" s="175">
        <v>-8.0499716863898811</v>
      </c>
      <c r="H17" s="175">
        <v>-0.20438672149587944</v>
      </c>
      <c r="I17" s="175">
        <v>1.2664422133874496</v>
      </c>
      <c r="J17" s="220">
        <v>-4.1557744275077511</v>
      </c>
      <c r="X17" s="149"/>
      <c r="Y17" s="149"/>
      <c r="Z17" s="149"/>
      <c r="AA17" s="149"/>
    </row>
    <row r="18" spans="1:27" ht="16.5">
      <c r="A18" s="119" t="s">
        <v>60</v>
      </c>
      <c r="B18" s="177">
        <v>7066.0749416500012</v>
      </c>
      <c r="C18" s="175">
        <v>7070.2328980000011</v>
      </c>
      <c r="D18" s="175">
        <v>6997.395642370002</v>
      </c>
      <c r="E18" s="175">
        <v>-72.837255629999163</v>
      </c>
      <c r="F18" s="175">
        <v>-68.679299279999213</v>
      </c>
      <c r="G18" s="175">
        <v>-1.0301959876117195</v>
      </c>
      <c r="H18" s="175">
        <v>-7.6740724258303317</v>
      </c>
      <c r="I18" s="175">
        <v>-2.5002265947135669</v>
      </c>
      <c r="J18" s="220">
        <v>-0.97195826321029699</v>
      </c>
      <c r="X18" s="149"/>
      <c r="Y18" s="149"/>
      <c r="Z18" s="149"/>
      <c r="AA18" s="149"/>
    </row>
    <row r="19" spans="1:27" ht="16.5">
      <c r="A19" s="107" t="s">
        <v>61</v>
      </c>
      <c r="B19" s="181">
        <v>4047.8938819900004</v>
      </c>
      <c r="C19" s="179">
        <v>4553.7830208400001</v>
      </c>
      <c r="D19" s="179">
        <v>4412.4295828200011</v>
      </c>
      <c r="E19" s="179">
        <v>-141.35343801999898</v>
      </c>
      <c r="F19" s="179">
        <v>364.53570083000068</v>
      </c>
      <c r="G19" s="179">
        <v>-3.1040881256991497</v>
      </c>
      <c r="H19" s="179">
        <v>11.873705556743872</v>
      </c>
      <c r="I19" s="179">
        <v>8.057722040937179</v>
      </c>
      <c r="J19" s="221">
        <v>9.00556465800409</v>
      </c>
      <c r="X19" s="149"/>
      <c r="Y19" s="149"/>
      <c r="Z19" s="149"/>
      <c r="AA19" s="149"/>
    </row>
    <row r="20" spans="1:27" ht="16.5">
      <c r="A20" s="107" t="s">
        <v>62</v>
      </c>
      <c r="B20" s="181">
        <v>3018.1810596600008</v>
      </c>
      <c r="C20" s="181">
        <v>2516.4498771600011</v>
      </c>
      <c r="D20" s="181">
        <v>2584.9660595500009</v>
      </c>
      <c r="E20" s="181">
        <v>68.516182389999813</v>
      </c>
      <c r="F20" s="181">
        <v>-433.21500010999989</v>
      </c>
      <c r="G20" s="181">
        <v>2.7227318537862146</v>
      </c>
      <c r="H20" s="181">
        <v>-27.593387648610531</v>
      </c>
      <c r="I20" s="181">
        <v>-17.149122655448593</v>
      </c>
      <c r="J20" s="182">
        <v>-14.353512647077622</v>
      </c>
      <c r="X20" s="149"/>
      <c r="Y20" s="149"/>
      <c r="Z20" s="149"/>
      <c r="AA20" s="149"/>
    </row>
    <row r="21" spans="1:27" ht="16.5">
      <c r="A21" s="107" t="s">
        <v>63</v>
      </c>
      <c r="B21" s="181">
        <v>16338.941914940002</v>
      </c>
      <c r="C21" s="179">
        <v>17040.717991000001</v>
      </c>
      <c r="D21" s="179">
        <v>14615.921869020003</v>
      </c>
      <c r="E21" s="179">
        <v>-2424.7961219799981</v>
      </c>
      <c r="F21" s="179">
        <v>-1723.0200459199987</v>
      </c>
      <c r="G21" s="179">
        <v>-14.229424624365265</v>
      </c>
      <c r="H21" s="179">
        <v>3.7849458930375874</v>
      </c>
      <c r="I21" s="179">
        <v>3.3883057590355463</v>
      </c>
      <c r="J21" s="221">
        <v>-10.545481187765915</v>
      </c>
      <c r="X21" s="149"/>
      <c r="Y21" s="149"/>
      <c r="Z21" s="149"/>
      <c r="AA21" s="149"/>
    </row>
    <row r="22" spans="1:27" ht="16.5">
      <c r="A22" s="119" t="s">
        <v>64</v>
      </c>
      <c r="B22" s="177">
        <v>6922.700811570001</v>
      </c>
      <c r="C22" s="177">
        <v>6576.6596779799993</v>
      </c>
      <c r="D22" s="177">
        <v>3926.8811849799999</v>
      </c>
      <c r="E22" s="177">
        <v>-2649.7784929999993</v>
      </c>
      <c r="F22" s="177">
        <v>-2995.819626590001</v>
      </c>
      <c r="G22" s="177">
        <v>-40.290643316576038</v>
      </c>
      <c r="H22" s="177">
        <v>-12.774830610561082</v>
      </c>
      <c r="I22" s="177">
        <v>-7.0468401254981217</v>
      </c>
      <c r="J22" s="178">
        <v>-43.275301188562821</v>
      </c>
      <c r="X22" s="149"/>
      <c r="Y22" s="149"/>
      <c r="Z22" s="149"/>
      <c r="AA22" s="149"/>
    </row>
    <row r="23" spans="1:27" ht="16.5">
      <c r="A23" s="121" t="s">
        <v>104</v>
      </c>
      <c r="B23" s="177">
        <v>9416.2411033700009</v>
      </c>
      <c r="C23" s="177">
        <v>10464.058313020001</v>
      </c>
      <c r="D23" s="177">
        <v>10689.040684040003</v>
      </c>
      <c r="E23" s="177">
        <v>224.98237102000166</v>
      </c>
      <c r="F23" s="177">
        <v>1272.7995806700019</v>
      </c>
      <c r="G23" s="177">
        <v>2.1500489034934418</v>
      </c>
      <c r="H23" s="177">
        <v>20.532389647286323</v>
      </c>
      <c r="I23" s="177">
        <v>11.236833594721986</v>
      </c>
      <c r="J23" s="178">
        <v>13.517066594805826</v>
      </c>
      <c r="X23" s="149"/>
      <c r="Y23" s="149"/>
      <c r="Z23" s="149"/>
      <c r="AA23" s="149"/>
    </row>
    <row r="24" spans="1:27" ht="16.5">
      <c r="A24" s="121" t="s">
        <v>65</v>
      </c>
      <c r="B24" s="177">
        <v>3021.9445750295176</v>
      </c>
      <c r="C24" s="219">
        <v>3303.7295315734982</v>
      </c>
      <c r="D24" s="219">
        <v>3382.0789778359767</v>
      </c>
      <c r="E24" s="219">
        <v>78.349446262478523</v>
      </c>
      <c r="F24" s="219">
        <v>360.13440280645909</v>
      </c>
      <c r="G24" s="219">
        <v>2.3715454159820979</v>
      </c>
      <c r="H24" s="219">
        <v>18.305992658918285</v>
      </c>
      <c r="I24" s="219">
        <v>8.208698983605899</v>
      </c>
      <c r="J24" s="178">
        <v>11.917306683327951</v>
      </c>
      <c r="X24" s="149"/>
      <c r="Y24" s="149"/>
      <c r="Z24" s="149"/>
      <c r="AA24" s="149"/>
    </row>
    <row r="25" spans="1:27" ht="16.5">
      <c r="A25" s="121" t="s">
        <v>103</v>
      </c>
      <c r="B25" s="177">
        <v>7563.8821618299926</v>
      </c>
      <c r="C25" s="177">
        <v>7992.8124146200007</v>
      </c>
      <c r="D25" s="177">
        <v>7694.6838988299996</v>
      </c>
      <c r="E25" s="177">
        <v>-298.12851579000107</v>
      </c>
      <c r="F25" s="177">
        <v>130.80173700000705</v>
      </c>
      <c r="G25" s="177">
        <v>-3.7299576209831002</v>
      </c>
      <c r="H25" s="177">
        <v>-6.5612020212363262</v>
      </c>
      <c r="I25" s="177">
        <v>-1.9307081682070333</v>
      </c>
      <c r="J25" s="178">
        <v>1.7292936907462604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-852.46511763834087</v>
      </c>
      <c r="C26" s="185">
        <v>-865.66310448803711</v>
      </c>
      <c r="D26" s="185">
        <v>-928.85817063330603</v>
      </c>
      <c r="E26" s="185">
        <v>-63.195066145268925</v>
      </c>
      <c r="F26" s="185">
        <v>-76.39305299496516</v>
      </c>
      <c r="G26" s="185">
        <v>7.300191704790663</v>
      </c>
      <c r="H26" s="185">
        <v>13.35049941544726</v>
      </c>
      <c r="I26" s="185">
        <v>4.6477779809490585</v>
      </c>
      <c r="J26" s="186">
        <v>8.9614286161765193</v>
      </c>
      <c r="X26" s="149"/>
      <c r="Y26" s="149"/>
      <c r="Z26" s="149"/>
      <c r="AA26" s="149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9.5" customHeight="1">
      <c r="A29" s="292" t="s">
        <v>102</v>
      </c>
      <c r="B29" s="293"/>
      <c r="C29" s="293"/>
      <c r="D29" s="293"/>
      <c r="E29" s="293"/>
      <c r="F29" s="293"/>
      <c r="G29" s="293"/>
      <c r="H29" s="293"/>
      <c r="I29" s="293"/>
      <c r="J29" s="294"/>
    </row>
    <row r="30" spans="1:27" ht="19.5" customHeight="1">
      <c r="A30" s="295"/>
      <c r="B30" s="296"/>
      <c r="C30" s="296"/>
      <c r="D30" s="296"/>
      <c r="E30" s="296"/>
      <c r="F30" s="296"/>
      <c r="G30" s="296"/>
      <c r="H30" s="296"/>
      <c r="I30" s="296"/>
      <c r="J30" s="297"/>
    </row>
    <row r="31" spans="1:27" ht="16.5">
      <c r="A31" s="140"/>
      <c r="B31" s="286" t="str">
        <f>B4</f>
        <v>N$ Million</v>
      </c>
      <c r="C31" s="288"/>
      <c r="D31" s="287"/>
      <c r="E31" s="286" t="s">
        <v>1</v>
      </c>
      <c r="F31" s="287"/>
      <c r="G31" s="144" t="s">
        <v>2</v>
      </c>
      <c r="H31" s="286" t="str">
        <f>H4</f>
        <v>Annual percentage change</v>
      </c>
      <c r="I31" s="288"/>
      <c r="J31" s="289"/>
    </row>
    <row r="32" spans="1:27" ht="17.25" thickBot="1">
      <c r="A32" s="141"/>
      <c r="B32" s="146">
        <f>B5</f>
        <v>43711</v>
      </c>
      <c r="C32" s="146">
        <f>C5</f>
        <v>44074</v>
      </c>
      <c r="D32" s="117">
        <f>D5</f>
        <v>44077</v>
      </c>
      <c r="E32" s="146" t="s">
        <v>4</v>
      </c>
      <c r="F32" s="138" t="s">
        <v>5</v>
      </c>
      <c r="G32" s="146" t="s">
        <v>4</v>
      </c>
      <c r="H32" s="118">
        <f>H5</f>
        <v>44042</v>
      </c>
      <c r="I32" s="147">
        <f>I5</f>
        <v>44074</v>
      </c>
      <c r="J32" s="136">
        <f>J5</f>
        <v>44077</v>
      </c>
    </row>
    <row r="33" spans="1:27" ht="17.25" thickTop="1">
      <c r="A33" s="142" t="s">
        <v>50</v>
      </c>
      <c r="B33" s="222">
        <v>156242.81423481595</v>
      </c>
      <c r="C33" s="223">
        <v>166745.10176189136</v>
      </c>
      <c r="D33" s="223">
        <v>166961.68962648837</v>
      </c>
      <c r="E33" s="223">
        <v>216.58786459700787</v>
      </c>
      <c r="F33" s="223">
        <v>10718.875391672424</v>
      </c>
      <c r="G33" s="222">
        <v>0.12989159040263587</v>
      </c>
      <c r="H33" s="223">
        <v>7.51581798002033</v>
      </c>
      <c r="I33" s="223">
        <v>7.3621196332556167</v>
      </c>
      <c r="J33" s="225">
        <v>6.8603957527052302</v>
      </c>
      <c r="X33" s="149"/>
      <c r="Y33" s="149"/>
      <c r="Z33" s="149"/>
      <c r="AA33" s="149"/>
    </row>
    <row r="34" spans="1:27" ht="16.5">
      <c r="A34" s="121" t="s">
        <v>51</v>
      </c>
      <c r="B34" s="223">
        <v>19062.560137777669</v>
      </c>
      <c r="C34" s="223">
        <v>23849.100327224332</v>
      </c>
      <c r="D34" s="223">
        <v>23109.26885823741</v>
      </c>
      <c r="E34" s="223">
        <v>-739.83146898692212</v>
      </c>
      <c r="F34" s="223">
        <v>4046.708720459741</v>
      </c>
      <c r="G34" s="223">
        <v>-3.1021357570557342</v>
      </c>
      <c r="H34" s="223">
        <v>29.022633690837694</v>
      </c>
      <c r="I34" s="223">
        <v>16.375667920695932</v>
      </c>
      <c r="J34" s="225">
        <v>21.228568939384402</v>
      </c>
      <c r="X34" s="149"/>
      <c r="Y34" s="149"/>
      <c r="Z34" s="149"/>
      <c r="AA34" s="149"/>
    </row>
    <row r="35" spans="1:27" ht="16.5">
      <c r="A35" s="123" t="s">
        <v>67</v>
      </c>
      <c r="B35" s="224">
        <v>182.17683838405614</v>
      </c>
      <c r="C35" s="224">
        <v>213.28109705831395</v>
      </c>
      <c r="D35" s="224">
        <v>195.39735833113295</v>
      </c>
      <c r="E35" s="224">
        <v>-17.883738727180997</v>
      </c>
      <c r="F35" s="224">
        <v>13.220519947076809</v>
      </c>
      <c r="G35" s="224">
        <v>-8.3850556724637215</v>
      </c>
      <c r="H35" s="224">
        <v>87.320383187863968</v>
      </c>
      <c r="I35" s="224">
        <v>25.347162567115802</v>
      </c>
      <c r="J35" s="226">
        <v>7.2569707896708451</v>
      </c>
      <c r="X35" s="149"/>
      <c r="Y35" s="149"/>
      <c r="Z35" s="149"/>
      <c r="AA35" s="149"/>
    </row>
    <row r="36" spans="1:27" ht="16.5">
      <c r="A36" s="123" t="s">
        <v>52</v>
      </c>
      <c r="B36" s="224">
        <v>9954.3619333712213</v>
      </c>
      <c r="C36" s="224">
        <v>13607.911880396194</v>
      </c>
      <c r="D36" s="224">
        <v>12758.000785300001</v>
      </c>
      <c r="E36" s="224">
        <v>-849.91109509619309</v>
      </c>
      <c r="F36" s="224">
        <v>2803.6388519287793</v>
      </c>
      <c r="G36" s="224">
        <v>-6.245712807125031</v>
      </c>
      <c r="H36" s="224">
        <v>33.214201004660708</v>
      </c>
      <c r="I36" s="224">
        <v>25.174595524736773</v>
      </c>
      <c r="J36" s="226">
        <v>28.164927804461257</v>
      </c>
      <c r="X36" s="149"/>
      <c r="Y36" s="149"/>
      <c r="Z36" s="149"/>
      <c r="AA36" s="149"/>
    </row>
    <row r="37" spans="1:27" ht="16.5">
      <c r="A37" s="123" t="s">
        <v>68</v>
      </c>
      <c r="B37" s="224">
        <v>999.7474649400001</v>
      </c>
      <c r="C37" s="224">
        <v>686.65958076391189</v>
      </c>
      <c r="D37" s="224">
        <v>627.49838513950499</v>
      </c>
      <c r="E37" s="224">
        <v>-59.161195624406901</v>
      </c>
      <c r="F37" s="224">
        <v>-372.24907980049511</v>
      </c>
      <c r="G37" s="224">
        <v>-8.6157970094278511</v>
      </c>
      <c r="H37" s="224">
        <v>-34.401917017260644</v>
      </c>
      <c r="I37" s="224">
        <v>-34.811265353997115</v>
      </c>
      <c r="J37" s="226">
        <v>-37.234310948999074</v>
      </c>
      <c r="X37" s="149"/>
      <c r="Y37" s="149"/>
      <c r="Z37" s="149"/>
      <c r="AA37" s="149"/>
    </row>
    <row r="38" spans="1:27" ht="16.5">
      <c r="A38" s="123" t="s">
        <v>69</v>
      </c>
      <c r="B38" s="224">
        <v>7926.2739010823952</v>
      </c>
      <c r="C38" s="224">
        <v>9341.2477690059131</v>
      </c>
      <c r="D38" s="224">
        <v>9528.3723294667725</v>
      </c>
      <c r="E38" s="224">
        <v>187.12456046085936</v>
      </c>
      <c r="F38" s="224">
        <v>1602.0984283843773</v>
      </c>
      <c r="G38" s="224">
        <v>2.0032073346960715</v>
      </c>
      <c r="H38" s="224">
        <v>31.320456785071684</v>
      </c>
      <c r="I38" s="224">
        <v>11.224352343925958</v>
      </c>
      <c r="J38" s="226">
        <v>20.212503988356971</v>
      </c>
      <c r="X38" s="149"/>
      <c r="Y38" s="149"/>
      <c r="Z38" s="149"/>
      <c r="AA38" s="149"/>
    </row>
    <row r="39" spans="1:27" ht="16.5">
      <c r="A39" s="121" t="s">
        <v>55</v>
      </c>
      <c r="B39" s="223">
        <v>137180.25409703827</v>
      </c>
      <c r="C39" s="223">
        <v>142896.00143466704</v>
      </c>
      <c r="D39" s="223">
        <v>143852.42076825094</v>
      </c>
      <c r="E39" s="223">
        <v>956.41933358390816</v>
      </c>
      <c r="F39" s="223">
        <v>6672.1666712126753</v>
      </c>
      <c r="G39" s="223">
        <v>0.66931147406612013</v>
      </c>
      <c r="H39" s="223">
        <v>4.6064739983086014</v>
      </c>
      <c r="I39" s="223">
        <v>5.9919996114913516</v>
      </c>
      <c r="J39" s="225">
        <v>4.8637952416190586</v>
      </c>
      <c r="X39" s="149"/>
      <c r="Y39" s="149"/>
      <c r="Z39" s="149"/>
      <c r="AA39" s="149"/>
    </row>
    <row r="40" spans="1:27" ht="16.5">
      <c r="A40" s="123" t="s">
        <v>70</v>
      </c>
      <c r="B40" s="224">
        <v>5545.2885060659437</v>
      </c>
      <c r="C40" s="224">
        <v>4162.0479224816863</v>
      </c>
      <c r="D40" s="224">
        <v>5078.3824002688671</v>
      </c>
      <c r="E40" s="224">
        <v>916.33447778718073</v>
      </c>
      <c r="F40" s="224">
        <v>-466.90610579707663</v>
      </c>
      <c r="G40" s="224">
        <v>22.016432651760582</v>
      </c>
      <c r="H40" s="224">
        <v>-34.800040614324217</v>
      </c>
      <c r="I40" s="224">
        <v>-35.882843348367857</v>
      </c>
      <c r="J40" s="226">
        <v>-8.4198704050534445</v>
      </c>
      <c r="X40" s="149"/>
      <c r="Y40" s="149"/>
      <c r="Z40" s="149"/>
      <c r="AA40" s="149"/>
    </row>
    <row r="41" spans="1:27" ht="16.5">
      <c r="A41" s="123" t="s">
        <v>57</v>
      </c>
      <c r="B41" s="224">
        <v>23138.976891446149</v>
      </c>
      <c r="C41" s="224">
        <v>29202.758506917384</v>
      </c>
      <c r="D41" s="224">
        <v>29462.016776850403</v>
      </c>
      <c r="E41" s="224">
        <v>259.25826993301962</v>
      </c>
      <c r="F41" s="224">
        <v>6323.0398854042542</v>
      </c>
      <c r="G41" s="224">
        <v>0.88778691873100968</v>
      </c>
      <c r="H41" s="224">
        <v>33.309542965649854</v>
      </c>
      <c r="I41" s="224">
        <v>38.057443416758503</v>
      </c>
      <c r="J41" s="226">
        <v>27.326358961625957</v>
      </c>
      <c r="X41" s="149"/>
      <c r="Y41" s="149"/>
      <c r="Z41" s="149"/>
      <c r="AA41" s="149"/>
    </row>
    <row r="42" spans="1:27" ht="16.5">
      <c r="A42" s="123" t="s">
        <v>10</v>
      </c>
      <c r="B42" s="224">
        <v>5819.0650742951238</v>
      </c>
      <c r="C42" s="224">
        <v>5446.7932411820138</v>
      </c>
      <c r="D42" s="224">
        <v>5661.8114384577702</v>
      </c>
      <c r="E42" s="224">
        <v>215.01819727575639</v>
      </c>
      <c r="F42" s="224">
        <v>-157.25363583735361</v>
      </c>
      <c r="G42" s="224">
        <v>3.9476107822498392</v>
      </c>
      <c r="H42" s="224">
        <v>-0.24422679309010675</v>
      </c>
      <c r="I42" s="224">
        <v>3.3193925150737442</v>
      </c>
      <c r="J42" s="226">
        <v>-2.702386617602869</v>
      </c>
      <c r="X42" s="149"/>
      <c r="Y42" s="149"/>
      <c r="Z42" s="149"/>
      <c r="AA42" s="149"/>
    </row>
    <row r="43" spans="1:27" ht="16.5">
      <c r="A43" s="123" t="s">
        <v>71</v>
      </c>
      <c r="B43" s="224">
        <v>371.65496371</v>
      </c>
      <c r="C43" s="224">
        <v>268.55737074000001</v>
      </c>
      <c r="D43" s="224">
        <v>106.38825761999999</v>
      </c>
      <c r="E43" s="224">
        <v>-162.16911312000002</v>
      </c>
      <c r="F43" s="224">
        <v>-265.26670609000001</v>
      </c>
      <c r="G43" s="224">
        <v>-60.385277333163103</v>
      </c>
      <c r="H43" s="224">
        <v>-41.125144591517696</v>
      </c>
      <c r="I43" s="224">
        <v>-21.111590144963969</v>
      </c>
      <c r="J43" s="226">
        <v>-71.374455339438413</v>
      </c>
      <c r="X43" s="149"/>
      <c r="Y43" s="149"/>
      <c r="Z43" s="149"/>
      <c r="AA43" s="149"/>
    </row>
    <row r="44" spans="1:27" ht="16.5">
      <c r="A44" s="123" t="s">
        <v>12</v>
      </c>
      <c r="B44" s="224">
        <v>1440.7857981799807</v>
      </c>
      <c r="C44" s="224">
        <v>652.3104793208114</v>
      </c>
      <c r="D44" s="224">
        <v>498.65691552049492</v>
      </c>
      <c r="E44" s="224">
        <v>-153.65356380031648</v>
      </c>
      <c r="F44" s="224">
        <v>-942.12888265948573</v>
      </c>
      <c r="G44" s="224">
        <v>-23.555280602007386</v>
      </c>
      <c r="H44" s="224">
        <v>-65.996808132460899</v>
      </c>
      <c r="I44" s="224">
        <v>-52.095258170217924</v>
      </c>
      <c r="J44" s="226">
        <v>-65.389934010287675</v>
      </c>
      <c r="X44" s="149"/>
      <c r="Y44" s="149"/>
      <c r="Z44" s="149"/>
      <c r="AA44" s="149"/>
    </row>
    <row r="45" spans="1:27" ht="16.5">
      <c r="A45" s="123" t="s">
        <v>72</v>
      </c>
      <c r="B45" s="224">
        <v>44232.563668994764</v>
      </c>
      <c r="C45" s="224">
        <v>43997.264014914399</v>
      </c>
      <c r="D45" s="224">
        <v>43598.406509774679</v>
      </c>
      <c r="E45" s="224">
        <v>-398.85750513972016</v>
      </c>
      <c r="F45" s="224">
        <v>-634.1571592200853</v>
      </c>
      <c r="G45" s="224">
        <v>-0.90655070052653741</v>
      </c>
      <c r="H45" s="224">
        <v>-9.8779414048678404E-2</v>
      </c>
      <c r="I45" s="224">
        <v>1.237771994680557</v>
      </c>
      <c r="J45" s="226">
        <v>-1.4336884562370642</v>
      </c>
      <c r="X45" s="149"/>
      <c r="Y45" s="149"/>
      <c r="Z45" s="149"/>
      <c r="AA45" s="149"/>
    </row>
    <row r="46" spans="1:27" ht="16.5">
      <c r="A46" s="123" t="s">
        <v>14</v>
      </c>
      <c r="B46" s="224">
        <v>56631.919194346301</v>
      </c>
      <c r="C46" s="224">
        <v>59166.269899110754</v>
      </c>
      <c r="D46" s="224">
        <v>59446.758469758737</v>
      </c>
      <c r="E46" s="224">
        <v>280.48857064798358</v>
      </c>
      <c r="F46" s="224">
        <v>2814.8392754124361</v>
      </c>
      <c r="G46" s="224">
        <v>0.47406836889712167</v>
      </c>
      <c r="H46" s="224">
        <v>5.057777236797719</v>
      </c>
      <c r="I46" s="224">
        <v>4.2751169516707535</v>
      </c>
      <c r="J46" s="226">
        <v>4.9704112370845479</v>
      </c>
      <c r="X46" s="149"/>
      <c r="Y46" s="149"/>
      <c r="Z46" s="149"/>
      <c r="AA46" s="149"/>
    </row>
    <row r="47" spans="1:27" ht="16.5">
      <c r="A47" s="124"/>
      <c r="B47" s="223"/>
      <c r="C47" s="223"/>
      <c r="D47" s="223"/>
      <c r="E47" s="223"/>
      <c r="F47" s="223"/>
      <c r="G47" s="223"/>
      <c r="H47" s="223"/>
      <c r="I47" s="223"/>
      <c r="J47" s="225"/>
      <c r="X47" s="149"/>
      <c r="Y47" s="149"/>
      <c r="Z47" s="149"/>
      <c r="AA47" s="149"/>
    </row>
    <row r="48" spans="1:27" ht="16.5">
      <c r="A48" s="121" t="s">
        <v>59</v>
      </c>
      <c r="B48" s="223">
        <v>156242.81427102923</v>
      </c>
      <c r="C48" s="223">
        <v>166745.10120700084</v>
      </c>
      <c r="D48" s="223">
        <v>166961.68994527386</v>
      </c>
      <c r="E48" s="223">
        <v>216.58873827301431</v>
      </c>
      <c r="F48" s="223">
        <v>10718.875674244628</v>
      </c>
      <c r="G48" s="223">
        <v>0.12989211479390406</v>
      </c>
      <c r="H48" s="223">
        <v>7.5158178499381307</v>
      </c>
      <c r="I48" s="223">
        <v>7.3621186928459963</v>
      </c>
      <c r="J48" s="225">
        <v>6.860395931969677</v>
      </c>
      <c r="X48" s="149"/>
      <c r="Y48" s="149"/>
      <c r="Z48" s="149"/>
      <c r="AA48" s="149"/>
    </row>
    <row r="49" spans="1:27" ht="16.5">
      <c r="A49" s="121" t="s">
        <v>73</v>
      </c>
      <c r="B49" s="223">
        <v>7838.539151255889</v>
      </c>
      <c r="C49" s="223">
        <v>7156.9289453700003</v>
      </c>
      <c r="D49" s="223">
        <v>7730.3715610399986</v>
      </c>
      <c r="E49" s="223">
        <v>573.4426156699983</v>
      </c>
      <c r="F49" s="223">
        <v>-108.16759021589041</v>
      </c>
      <c r="G49" s="223">
        <v>8.0124117487707167</v>
      </c>
      <c r="H49" s="223">
        <v>13.647999884786131</v>
      </c>
      <c r="I49" s="223">
        <v>10.453165569400412</v>
      </c>
      <c r="J49" s="225">
        <v>-1.3799457798020995</v>
      </c>
      <c r="X49" s="149"/>
      <c r="Y49" s="149"/>
      <c r="Z49" s="149"/>
      <c r="AA49" s="149"/>
    </row>
    <row r="50" spans="1:27" ht="16.5">
      <c r="A50" s="123" t="s">
        <v>52</v>
      </c>
      <c r="B50" s="224">
        <v>5156.0053744258894</v>
      </c>
      <c r="C50" s="224">
        <v>4451.8029308599998</v>
      </c>
      <c r="D50" s="224">
        <v>4888.2832697999993</v>
      </c>
      <c r="E50" s="224">
        <v>436.48033893999946</v>
      </c>
      <c r="F50" s="224">
        <v>-267.7221046258901</v>
      </c>
      <c r="G50" s="224">
        <v>9.8045745896411489</v>
      </c>
      <c r="H50" s="224">
        <v>10.294922478014328</v>
      </c>
      <c r="I50" s="224">
        <v>14.768705905014599</v>
      </c>
      <c r="J50" s="226">
        <v>-5.192432613701456</v>
      </c>
      <c r="X50" s="149"/>
      <c r="Y50" s="149"/>
      <c r="Z50" s="149"/>
      <c r="AA50" s="149"/>
    </row>
    <row r="51" spans="1:27" ht="16.5">
      <c r="A51" s="123" t="s">
        <v>74</v>
      </c>
      <c r="B51" s="224">
        <v>556.90896150999993</v>
      </c>
      <c r="C51" s="224">
        <v>452.09409726000001</v>
      </c>
      <c r="D51" s="224">
        <v>454.08917983999999</v>
      </c>
      <c r="E51" s="224">
        <v>1.9950825799999734</v>
      </c>
      <c r="F51" s="224">
        <v>-102.81978166999994</v>
      </c>
      <c r="G51" s="224">
        <v>0.44129808199035381</v>
      </c>
      <c r="H51" s="224">
        <v>-18.873310399796168</v>
      </c>
      <c r="I51" s="224">
        <v>-19.382589186894876</v>
      </c>
      <c r="J51" s="226">
        <v>-18.462583433962877</v>
      </c>
      <c r="X51" s="149"/>
      <c r="Y51" s="149"/>
      <c r="Z51" s="149"/>
      <c r="AA51" s="149"/>
    </row>
    <row r="52" spans="1:27" ht="16.5">
      <c r="A52" s="123" t="s">
        <v>68</v>
      </c>
      <c r="B52" s="224">
        <v>752.95632432000002</v>
      </c>
      <c r="C52" s="224">
        <v>543.68659637000007</v>
      </c>
      <c r="D52" s="224">
        <v>714.71083837999993</v>
      </c>
      <c r="E52" s="224">
        <v>171.02424200999985</v>
      </c>
      <c r="F52" s="224">
        <v>-38.245485940000094</v>
      </c>
      <c r="G52" s="224">
        <v>31.456402116930462</v>
      </c>
      <c r="H52" s="224">
        <v>-21.538146382451089</v>
      </c>
      <c r="I52" s="224">
        <v>-25.986825243033053</v>
      </c>
      <c r="J52" s="226">
        <v>-5.0793764133052264</v>
      </c>
      <c r="X52" s="149"/>
      <c r="Y52" s="149"/>
      <c r="Z52" s="149"/>
      <c r="AA52" s="149"/>
    </row>
    <row r="53" spans="1:27" ht="16.5">
      <c r="A53" s="123" t="s">
        <v>75</v>
      </c>
      <c r="B53" s="224">
        <v>1372.6684909999999</v>
      </c>
      <c r="C53" s="224">
        <v>1709.3453208799997</v>
      </c>
      <c r="D53" s="224">
        <v>1673.2882730200001</v>
      </c>
      <c r="E53" s="224">
        <v>-36.057047859999557</v>
      </c>
      <c r="F53" s="224">
        <v>300.61978202000023</v>
      </c>
      <c r="G53" s="224">
        <v>-2.1094068834164403</v>
      </c>
      <c r="H53" s="224">
        <v>59.11177432301821</v>
      </c>
      <c r="I53" s="224">
        <v>30.954200445485696</v>
      </c>
      <c r="J53" s="226">
        <v>21.900392118784367</v>
      </c>
      <c r="X53" s="149"/>
      <c r="Y53" s="149"/>
      <c r="Z53" s="149"/>
      <c r="AA53" s="149"/>
    </row>
    <row r="54" spans="1:27" ht="16.5">
      <c r="A54" s="121" t="s">
        <v>76</v>
      </c>
      <c r="B54" s="223">
        <v>148404.27511977335</v>
      </c>
      <c r="C54" s="223">
        <v>159588.17226163085</v>
      </c>
      <c r="D54" s="223">
        <v>159231.31838423386</v>
      </c>
      <c r="E54" s="223">
        <v>-356.85387739699217</v>
      </c>
      <c r="F54" s="223">
        <v>10827.043264460517</v>
      </c>
      <c r="G54" s="223">
        <v>-0.22360922638550562</v>
      </c>
      <c r="H54" s="223">
        <v>7.2576990575936833</v>
      </c>
      <c r="I54" s="223">
        <v>7.2275451171277041</v>
      </c>
      <c r="J54" s="225">
        <v>7.2956410829285687</v>
      </c>
      <c r="X54" s="149"/>
      <c r="Y54" s="149"/>
      <c r="Z54" s="149"/>
      <c r="AA54" s="149"/>
    </row>
    <row r="55" spans="1:27" ht="16.5">
      <c r="A55" s="121" t="s">
        <v>77</v>
      </c>
      <c r="B55" s="223">
        <v>110287.47501751289</v>
      </c>
      <c r="C55" s="223">
        <v>121398.64386122706</v>
      </c>
      <c r="D55" s="223">
        <v>122852.90839994902</v>
      </c>
      <c r="E55" s="223">
        <v>1454.2645387219673</v>
      </c>
      <c r="F55" s="223">
        <v>12565.433382436138</v>
      </c>
      <c r="G55" s="223">
        <v>1.1979248634641664</v>
      </c>
      <c r="H55" s="223">
        <v>14.12259700512945</v>
      </c>
      <c r="I55" s="223">
        <v>11.600760756727112</v>
      </c>
      <c r="J55" s="225">
        <v>11.393345781504948</v>
      </c>
      <c r="X55" s="149"/>
      <c r="Y55" s="149"/>
      <c r="Z55" s="149"/>
      <c r="AA55" s="149"/>
    </row>
    <row r="56" spans="1:27" ht="15">
      <c r="A56" s="125" t="s">
        <v>78</v>
      </c>
      <c r="B56" s="224">
        <v>51535.15317322225</v>
      </c>
      <c r="C56" s="224">
        <v>58454.646748156352</v>
      </c>
      <c r="D56" s="224">
        <v>60114.414636000452</v>
      </c>
      <c r="E56" s="224">
        <v>1659.7678878441002</v>
      </c>
      <c r="F56" s="224">
        <v>8579.2614627782023</v>
      </c>
      <c r="G56" s="224">
        <v>2.8394113730512771</v>
      </c>
      <c r="H56" s="224">
        <v>16.985681002118881</v>
      </c>
      <c r="I56" s="224">
        <v>16.172298720065598</v>
      </c>
      <c r="J56" s="226">
        <v>16.647396843745099</v>
      </c>
      <c r="X56" s="149"/>
      <c r="Y56" s="149"/>
      <c r="Z56" s="149"/>
      <c r="AA56" s="149"/>
    </row>
    <row r="57" spans="1:27" ht="15">
      <c r="A57" s="125" t="s">
        <v>75</v>
      </c>
      <c r="B57" s="224">
        <v>58752.321844290636</v>
      </c>
      <c r="C57" s="224">
        <v>62943.997113070713</v>
      </c>
      <c r="D57" s="224">
        <v>62738.493763948572</v>
      </c>
      <c r="E57" s="224">
        <v>-205.50334912214021</v>
      </c>
      <c r="F57" s="224">
        <v>3986.1719196579361</v>
      </c>
      <c r="G57" s="224">
        <v>-0.32648601701124846</v>
      </c>
      <c r="H57" s="224">
        <v>11.609789867833172</v>
      </c>
      <c r="I57" s="224">
        <v>7.6661335825186399</v>
      </c>
      <c r="J57" s="226">
        <v>6.784705343598759</v>
      </c>
      <c r="X57" s="149"/>
      <c r="Y57" s="149"/>
      <c r="Z57" s="149"/>
      <c r="AA57" s="149"/>
    </row>
    <row r="58" spans="1:27" ht="16.5">
      <c r="A58" s="121" t="s">
        <v>79</v>
      </c>
      <c r="B58" s="223">
        <v>3358.8691086700001</v>
      </c>
      <c r="C58" s="223">
        <v>4827.1526402600002</v>
      </c>
      <c r="D58" s="223">
        <v>4839.5679507200002</v>
      </c>
      <c r="E58" s="223">
        <v>12.415310460000001</v>
      </c>
      <c r="F58" s="223">
        <v>1480.6988420500002</v>
      </c>
      <c r="G58" s="223">
        <v>0.25719738705696216</v>
      </c>
      <c r="H58" s="223">
        <v>40.97384478535929</v>
      </c>
      <c r="I58" s="223">
        <v>38.619214840008482</v>
      </c>
      <c r="J58" s="225">
        <v>44.083255230993728</v>
      </c>
      <c r="X58" s="149"/>
      <c r="Y58" s="149"/>
      <c r="Z58" s="149"/>
      <c r="AA58" s="149"/>
    </row>
    <row r="59" spans="1:27" ht="16.5">
      <c r="A59" s="121" t="s">
        <v>80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X59" s="149"/>
      <c r="Y59" s="149"/>
      <c r="Z59" s="149"/>
      <c r="AA59" s="149"/>
    </row>
    <row r="60" spans="1:27" ht="16.5">
      <c r="A60" s="121" t="s">
        <v>81</v>
      </c>
      <c r="B60" s="223">
        <v>30025.7827363</v>
      </c>
      <c r="C60" s="223">
        <v>24763.045033030005</v>
      </c>
      <c r="D60" s="223">
        <v>24421.236736880001</v>
      </c>
      <c r="E60" s="223">
        <v>-341.80829615000403</v>
      </c>
      <c r="F60" s="223">
        <v>-5604.5459994199991</v>
      </c>
      <c r="G60" s="223">
        <v>-1.3803160947859396</v>
      </c>
      <c r="H60" s="223">
        <v>-20.874617666263816</v>
      </c>
      <c r="I60" s="223">
        <v>-19.333477000627724</v>
      </c>
      <c r="J60" s="225">
        <v>-18.665778170186783</v>
      </c>
      <c r="X60" s="149"/>
      <c r="Y60" s="149"/>
      <c r="Z60" s="149"/>
      <c r="AA60" s="149"/>
    </row>
    <row r="61" spans="1:27" ht="16.5">
      <c r="A61" s="121" t="s">
        <v>82</v>
      </c>
      <c r="B61" s="223">
        <v>2192.1649212100006</v>
      </c>
      <c r="C61" s="223">
        <v>2542.6481154599996</v>
      </c>
      <c r="D61" s="223">
        <v>2378.10052885</v>
      </c>
      <c r="E61" s="223">
        <v>-164.5475866099996</v>
      </c>
      <c r="F61" s="223">
        <v>185.93560763999949</v>
      </c>
      <c r="G61" s="223">
        <v>-6.4715044763569551</v>
      </c>
      <c r="H61" s="223">
        <v>5.921545656503298</v>
      </c>
      <c r="I61" s="223">
        <v>28.037007931861098</v>
      </c>
      <c r="J61" s="225">
        <v>8.4818256984683984</v>
      </c>
      <c r="X61" s="149"/>
      <c r="Y61" s="149"/>
      <c r="Z61" s="149"/>
      <c r="AA61" s="149"/>
    </row>
    <row r="62" spans="1:27" ht="16.5">
      <c r="A62" s="121" t="s">
        <v>83</v>
      </c>
      <c r="B62" s="223">
        <v>267.21514488999998</v>
      </c>
      <c r="C62" s="223">
        <v>83.674822000000006</v>
      </c>
      <c r="D62" s="223">
        <v>66.900000000000006</v>
      </c>
      <c r="E62" s="223">
        <v>-16.774822</v>
      </c>
      <c r="F62" s="223">
        <v>-200.31514488999997</v>
      </c>
      <c r="G62" s="223">
        <v>-20.047633922663138</v>
      </c>
      <c r="H62" s="223">
        <v>-85.341577348064931</v>
      </c>
      <c r="I62" s="223">
        <v>-81.361287409572142</v>
      </c>
      <c r="J62" s="225">
        <v>-74.963993890563501</v>
      </c>
      <c r="X62" s="149"/>
      <c r="Y62" s="149"/>
      <c r="Z62" s="149"/>
      <c r="AA62" s="149"/>
    </row>
    <row r="63" spans="1:27" ht="16.5">
      <c r="A63" s="121" t="s">
        <v>68</v>
      </c>
      <c r="B63" s="223">
        <v>32.09291477</v>
      </c>
      <c r="C63" s="223">
        <v>8.7884738599999999</v>
      </c>
      <c r="D63" s="223">
        <v>8.8310460000000006</v>
      </c>
      <c r="E63" s="223">
        <v>4.2572140000000758E-2</v>
      </c>
      <c r="F63" s="223">
        <v>-23.26186877</v>
      </c>
      <c r="G63" s="223">
        <v>0.48440879131203474</v>
      </c>
      <c r="H63" s="223">
        <v>-90.421831054116922</v>
      </c>
      <c r="I63" s="223">
        <v>-72.586512296102967</v>
      </c>
      <c r="J63" s="225">
        <v>-72.482879591058094</v>
      </c>
      <c r="X63" s="149"/>
      <c r="Y63" s="149"/>
      <c r="Z63" s="149"/>
      <c r="AA63" s="149"/>
    </row>
    <row r="64" spans="1:27" ht="16.5">
      <c r="A64" s="121" t="s">
        <v>84</v>
      </c>
      <c r="B64" s="223">
        <v>174.69038599999999</v>
      </c>
      <c r="C64" s="223">
        <v>183.107405</v>
      </c>
      <c r="D64" s="223">
        <v>201.214</v>
      </c>
      <c r="E64" s="223">
        <v>18.106594999999999</v>
      </c>
      <c r="F64" s="223">
        <v>26.523614000000009</v>
      </c>
      <c r="G64" s="223">
        <v>9.8885105165462903</v>
      </c>
      <c r="H64" s="223">
        <v>-45.363540545575511</v>
      </c>
      <c r="I64" s="223">
        <v>0.88244937794215161</v>
      </c>
      <c r="J64" s="225">
        <v>15.18321334523813</v>
      </c>
      <c r="X64" s="149"/>
      <c r="Y64" s="149"/>
      <c r="Z64" s="149"/>
      <c r="AA64" s="149"/>
    </row>
    <row r="65" spans="1:27" ht="16.5">
      <c r="A65" s="121" t="s">
        <v>126</v>
      </c>
      <c r="B65" s="223">
        <v>20602.503506540001</v>
      </c>
      <c r="C65" s="223">
        <v>22012.634274559998</v>
      </c>
      <c r="D65" s="223">
        <v>21704.39818181</v>
      </c>
      <c r="E65" s="223">
        <v>-308.23609274999762</v>
      </c>
      <c r="F65" s="223">
        <v>1101.8946752699994</v>
      </c>
      <c r="G65" s="223">
        <v>-1.4002689950935405</v>
      </c>
      <c r="H65" s="223">
        <v>2.946818673293933</v>
      </c>
      <c r="I65" s="223">
        <v>6.7264842299685341</v>
      </c>
      <c r="J65" s="225">
        <v>5.3483532956090301</v>
      </c>
      <c r="X65" s="149"/>
      <c r="Y65" s="149"/>
      <c r="Z65" s="149"/>
      <c r="AA65" s="149"/>
    </row>
    <row r="66" spans="1:27" ht="17.25" thickBot="1">
      <c r="A66" s="121" t="s">
        <v>66</v>
      </c>
      <c r="B66" s="228">
        <v>-18536.51861611956</v>
      </c>
      <c r="C66" s="232">
        <v>-16231.52236376622</v>
      </c>
      <c r="D66" s="232">
        <v>-17241.838459975155</v>
      </c>
      <c r="E66" s="232">
        <v>-1010.3160962089351</v>
      </c>
      <c r="F66" s="232">
        <v>1294.6801561444045</v>
      </c>
      <c r="G66" s="232">
        <v>6.2244075051411869</v>
      </c>
      <c r="H66" s="232">
        <v>-4.9598048481012285</v>
      </c>
      <c r="I66" s="232">
        <v>-6.7265517541194981</v>
      </c>
      <c r="J66" s="233">
        <v>-6.9844838880292031</v>
      </c>
      <c r="X66" s="149"/>
      <c r="Y66" s="149"/>
      <c r="Z66" s="149"/>
      <c r="AA66" s="149"/>
    </row>
    <row r="67" spans="1:27">
      <c r="A67" s="234"/>
      <c r="B67" s="126"/>
      <c r="C67" s="126"/>
      <c r="D67" s="126"/>
      <c r="E67" s="126"/>
      <c r="F67" s="126"/>
      <c r="G67" s="126"/>
      <c r="H67" s="110"/>
      <c r="I67" s="110"/>
      <c r="J67" s="110"/>
    </row>
    <row r="68" spans="1:27" ht="13.5" thickBot="1">
      <c r="A68" s="110"/>
      <c r="B68" s="126"/>
      <c r="C68" s="126"/>
      <c r="D68" s="126"/>
      <c r="E68" s="126"/>
      <c r="F68" s="126"/>
      <c r="G68" s="126"/>
      <c r="H68" s="110"/>
      <c r="I68" s="110"/>
      <c r="J68" s="110"/>
    </row>
    <row r="69" spans="1:27">
      <c r="A69" s="292" t="s">
        <v>124</v>
      </c>
      <c r="B69" s="293"/>
      <c r="C69" s="293"/>
      <c r="D69" s="293"/>
      <c r="E69" s="293"/>
      <c r="F69" s="293"/>
      <c r="G69" s="293"/>
      <c r="H69" s="293"/>
      <c r="I69" s="293"/>
      <c r="J69" s="294"/>
    </row>
    <row r="70" spans="1:27" ht="19.5" customHeight="1">
      <c r="A70" s="295"/>
      <c r="B70" s="296"/>
      <c r="C70" s="296"/>
      <c r="D70" s="296"/>
      <c r="E70" s="296"/>
      <c r="F70" s="296"/>
      <c r="G70" s="296"/>
      <c r="H70" s="296"/>
      <c r="I70" s="296"/>
      <c r="J70" s="297"/>
    </row>
    <row r="71" spans="1:27" ht="19.5" customHeight="1">
      <c r="A71" s="140"/>
      <c r="B71" s="286" t="str">
        <f>B4</f>
        <v>N$ Million</v>
      </c>
      <c r="C71" s="288"/>
      <c r="D71" s="287"/>
      <c r="E71" s="286" t="s">
        <v>1</v>
      </c>
      <c r="F71" s="287"/>
      <c r="G71" s="143" t="s">
        <v>2</v>
      </c>
      <c r="H71" s="286" t="str">
        <f>H4</f>
        <v>Annual percentage change</v>
      </c>
      <c r="I71" s="288"/>
      <c r="J71" s="289"/>
    </row>
    <row r="72" spans="1:27" ht="17.25" thickBot="1">
      <c r="A72" s="141"/>
      <c r="B72" s="139">
        <f>B5</f>
        <v>43711</v>
      </c>
      <c r="C72" s="139">
        <f>C5</f>
        <v>44074</v>
      </c>
      <c r="D72" s="146">
        <f>D5</f>
        <v>44077</v>
      </c>
      <c r="E72" s="146" t="s">
        <v>4</v>
      </c>
      <c r="F72" s="138" t="s">
        <v>5</v>
      </c>
      <c r="G72" s="146" t="s">
        <v>4</v>
      </c>
      <c r="H72" s="139">
        <f>H5</f>
        <v>44042</v>
      </c>
      <c r="I72" s="139">
        <f>I5</f>
        <v>44074</v>
      </c>
      <c r="J72" s="148">
        <f>J5</f>
        <v>44077</v>
      </c>
    </row>
    <row r="73" spans="1:27" ht="17.25" thickTop="1">
      <c r="A73" s="121" t="s">
        <v>50</v>
      </c>
      <c r="B73" s="223">
        <v>163592.02476388574</v>
      </c>
      <c r="C73" s="223">
        <v>176578.16373093164</v>
      </c>
      <c r="D73" s="223">
        <v>176044.2445257862</v>
      </c>
      <c r="E73" s="223">
        <v>-533.91920514544472</v>
      </c>
      <c r="F73" s="223">
        <v>12452.219761900458</v>
      </c>
      <c r="G73" s="223">
        <v>-0.30236989323267949</v>
      </c>
      <c r="H73" s="223">
        <v>8.5800625213768456</v>
      </c>
      <c r="I73" s="223">
        <v>7.7872117870970925</v>
      </c>
      <c r="J73" s="225">
        <v>7.6117523332038388</v>
      </c>
    </row>
    <row r="74" spans="1:27" ht="16.5">
      <c r="A74" s="121" t="s">
        <v>6</v>
      </c>
      <c r="B74" s="223">
        <v>39455.706371763437</v>
      </c>
      <c r="C74" s="223">
        <v>46873.540324656293</v>
      </c>
      <c r="D74" s="223">
        <v>43440.908886294113</v>
      </c>
      <c r="E74" s="223">
        <v>-3432.6314383621793</v>
      </c>
      <c r="F74" s="223">
        <v>3985.2025145306761</v>
      </c>
      <c r="G74" s="223">
        <v>-7.3231751102797631</v>
      </c>
      <c r="H74" s="223">
        <v>9.3543907875388612</v>
      </c>
      <c r="I74" s="223">
        <v>5.3929037663338733</v>
      </c>
      <c r="J74" s="225">
        <v>10.100446503177267</v>
      </c>
      <c r="X74" s="149"/>
      <c r="Y74" s="149"/>
      <c r="Z74" s="149"/>
      <c r="AA74" s="149"/>
    </row>
    <row r="75" spans="1:27" ht="16.5">
      <c r="A75" s="121" t="s">
        <v>7</v>
      </c>
      <c r="B75" s="223">
        <v>124136.31839212231</v>
      </c>
      <c r="C75" s="223">
        <v>129704.62340627536</v>
      </c>
      <c r="D75" s="223">
        <v>132603.33563949208</v>
      </c>
      <c r="E75" s="223">
        <v>2898.7122332167201</v>
      </c>
      <c r="F75" s="223">
        <v>8467.0172473697749</v>
      </c>
      <c r="G75" s="223">
        <v>2.2348565202159705</v>
      </c>
      <c r="H75" s="223">
        <v>8.2860958165421863</v>
      </c>
      <c r="I75" s="223">
        <v>8.6794656651623399</v>
      </c>
      <c r="J75" s="225">
        <v>6.8207413890140742</v>
      </c>
      <c r="X75" s="149"/>
      <c r="Y75" s="149"/>
      <c r="Z75" s="149"/>
      <c r="AA75" s="149"/>
    </row>
    <row r="76" spans="1:27" ht="16.5">
      <c r="A76" s="107" t="s">
        <v>85</v>
      </c>
      <c r="B76" s="224">
        <v>15560.497989836147</v>
      </c>
      <c r="C76" s="224">
        <v>20083.450713477385</v>
      </c>
      <c r="D76" s="224">
        <v>23199.333450930404</v>
      </c>
      <c r="E76" s="224">
        <v>3115.8827374530192</v>
      </c>
      <c r="F76" s="224">
        <v>7638.835461094257</v>
      </c>
      <c r="G76" s="224">
        <v>15.51467813926044</v>
      </c>
      <c r="H76" s="224">
        <v>79.515063785368</v>
      </c>
      <c r="I76" s="224">
        <v>66.09555467818609</v>
      </c>
      <c r="J76" s="226">
        <v>49.091201747423611</v>
      </c>
      <c r="X76" s="149"/>
      <c r="Y76" s="149"/>
      <c r="Z76" s="149"/>
      <c r="AA76" s="149"/>
    </row>
    <row r="77" spans="1:27" ht="16.5">
      <c r="A77" s="121" t="s">
        <v>86</v>
      </c>
      <c r="B77" s="223">
        <v>108575.82040228616</v>
      </c>
      <c r="C77" s="223">
        <v>109621.17269279798</v>
      </c>
      <c r="D77" s="223">
        <v>109404.00218856169</v>
      </c>
      <c r="E77" s="223">
        <v>-217.17050423628825</v>
      </c>
      <c r="F77" s="223">
        <v>828.18178627552697</v>
      </c>
      <c r="G77" s="223">
        <v>-0.19810999910106375</v>
      </c>
      <c r="H77" s="223">
        <v>1.586781575153779</v>
      </c>
      <c r="I77" s="223">
        <v>2.2065742700558104</v>
      </c>
      <c r="J77" s="225">
        <v>0.76276815888382998</v>
      </c>
      <c r="X77" s="149"/>
      <c r="Y77" s="149"/>
      <c r="Z77" s="149"/>
      <c r="AA77" s="149"/>
    </row>
    <row r="78" spans="1:27" ht="16.5">
      <c r="A78" s="111" t="s">
        <v>10</v>
      </c>
      <c r="B78" s="224">
        <v>5819.0660752951235</v>
      </c>
      <c r="C78" s="224">
        <v>5446.7942421820135</v>
      </c>
      <c r="D78" s="224">
        <v>5661.8124394577699</v>
      </c>
      <c r="E78" s="224">
        <v>215.01819727575639</v>
      </c>
      <c r="F78" s="224">
        <v>-157.25363583735361</v>
      </c>
      <c r="G78" s="224">
        <v>3.9476100567665213</v>
      </c>
      <c r="H78" s="224">
        <v>-0.24422673173387466</v>
      </c>
      <c r="I78" s="224">
        <v>3.3193918847936885</v>
      </c>
      <c r="J78" s="226">
        <v>-2.7023861527363522</v>
      </c>
      <c r="X78" s="149"/>
      <c r="Y78" s="149"/>
      <c r="Z78" s="149"/>
      <c r="AA78" s="149"/>
    </row>
    <row r="79" spans="1:27" ht="16.5">
      <c r="A79" s="111" t="s">
        <v>11</v>
      </c>
      <c r="B79" s="224">
        <v>371.65496371</v>
      </c>
      <c r="C79" s="224">
        <v>268.55737074000001</v>
      </c>
      <c r="D79" s="224">
        <v>106.38825761999999</v>
      </c>
      <c r="E79" s="224">
        <v>-162.16911312000002</v>
      </c>
      <c r="F79" s="224">
        <v>-265.26670609000001</v>
      </c>
      <c r="G79" s="224">
        <v>-60.385277333163103</v>
      </c>
      <c r="H79" s="224">
        <v>-41.125144591517696</v>
      </c>
      <c r="I79" s="224">
        <v>-21.111590144963969</v>
      </c>
      <c r="J79" s="226">
        <v>-71.374455339438413</v>
      </c>
      <c r="X79" s="149"/>
      <c r="Y79" s="149"/>
      <c r="Z79" s="149"/>
      <c r="AA79" s="149"/>
    </row>
    <row r="80" spans="1:27" ht="16.5">
      <c r="A80" s="111" t="s">
        <v>12</v>
      </c>
      <c r="B80" s="224">
        <v>1440.7857981799807</v>
      </c>
      <c r="C80" s="224">
        <v>652.3104793208114</v>
      </c>
      <c r="D80" s="224">
        <v>498.65691552049492</v>
      </c>
      <c r="E80" s="224">
        <v>-153.65356380031648</v>
      </c>
      <c r="F80" s="224">
        <v>-942.12888265948573</v>
      </c>
      <c r="G80" s="224">
        <v>-23.555280602007386</v>
      </c>
      <c r="H80" s="224">
        <v>-65.996808132460899</v>
      </c>
      <c r="I80" s="224">
        <v>-52.095258170217924</v>
      </c>
      <c r="J80" s="226">
        <v>-65.389934010287675</v>
      </c>
      <c r="X80" s="149"/>
      <c r="Y80" s="149"/>
      <c r="Z80" s="149"/>
      <c r="AA80" s="149"/>
    </row>
    <row r="81" spans="1:27" ht="16.5">
      <c r="A81" s="111" t="s">
        <v>87</v>
      </c>
      <c r="B81" s="224">
        <v>44232.563668994764</v>
      </c>
      <c r="C81" s="224">
        <v>43997.264014914399</v>
      </c>
      <c r="D81" s="224">
        <v>43598.406509774679</v>
      </c>
      <c r="E81" s="224">
        <v>-398.85750513972016</v>
      </c>
      <c r="F81" s="224">
        <v>-634.1571592200853</v>
      </c>
      <c r="G81" s="224">
        <v>-0.90655070052653741</v>
      </c>
      <c r="H81" s="224">
        <v>-9.8779414048678404E-2</v>
      </c>
      <c r="I81" s="224">
        <v>1.237771994680557</v>
      </c>
      <c r="J81" s="226">
        <v>-1.4336884562370642</v>
      </c>
      <c r="X81" s="149"/>
      <c r="Y81" s="149"/>
      <c r="Z81" s="149"/>
      <c r="AA81" s="149"/>
    </row>
    <row r="82" spans="1:27" ht="16.5">
      <c r="A82" s="111" t="s">
        <v>14</v>
      </c>
      <c r="B82" s="224">
        <v>56711.749896106303</v>
      </c>
      <c r="C82" s="224">
        <v>59256.246585640751</v>
      </c>
      <c r="D82" s="224">
        <v>59538.738066188736</v>
      </c>
      <c r="E82" s="224">
        <v>282.4914805479857</v>
      </c>
      <c r="F82" s="224">
        <v>2826.9881700824335</v>
      </c>
      <c r="G82" s="224">
        <v>0.47672860976726383</v>
      </c>
      <c r="H82" s="224">
        <v>5.0763671532485262</v>
      </c>
      <c r="I82" s="224">
        <v>4.2853191939028505</v>
      </c>
      <c r="J82" s="226">
        <v>4.9848367847251467</v>
      </c>
      <c r="X82" s="149"/>
      <c r="Y82" s="149"/>
      <c r="Z82" s="149"/>
      <c r="AA82" s="149"/>
    </row>
    <row r="83" spans="1:27" ht="15">
      <c r="A83" s="112"/>
      <c r="B83" s="227"/>
      <c r="C83" s="227"/>
      <c r="D83" s="227"/>
      <c r="E83" s="227"/>
      <c r="F83" s="227"/>
      <c r="G83" s="227"/>
      <c r="H83" s="227"/>
      <c r="I83" s="227"/>
      <c r="J83" s="229"/>
      <c r="X83" s="149"/>
      <c r="Y83" s="149"/>
      <c r="Z83" s="149"/>
      <c r="AA83" s="149"/>
    </row>
    <row r="84" spans="1:27" ht="16.5">
      <c r="A84" s="121" t="s">
        <v>59</v>
      </c>
      <c r="B84" s="223">
        <v>163592.00778480904</v>
      </c>
      <c r="C84" s="223">
        <v>176578.22086463118</v>
      </c>
      <c r="D84" s="223">
        <v>176043.97706514169</v>
      </c>
      <c r="E84" s="223">
        <v>-534.24379948948626</v>
      </c>
      <c r="F84" s="223">
        <v>12451.969280332647</v>
      </c>
      <c r="G84" s="223">
        <v>-0.30255362007473252</v>
      </c>
      <c r="H84" s="223">
        <v>8.5801243124396365</v>
      </c>
      <c r="I84" s="223">
        <v>7.7872573031193753</v>
      </c>
      <c r="J84" s="225">
        <v>7.6116000096484697</v>
      </c>
      <c r="X84" s="149"/>
      <c r="Y84" s="149"/>
      <c r="Z84" s="149"/>
      <c r="AA84" s="149"/>
    </row>
    <row r="85" spans="1:27" ht="16.5">
      <c r="A85" s="121" t="s">
        <v>88</v>
      </c>
      <c r="B85" s="223">
        <v>113123.92331885695</v>
      </c>
      <c r="C85" s="223">
        <v>124426.24564180538</v>
      </c>
      <c r="D85" s="223">
        <v>125847.56984760016</v>
      </c>
      <c r="E85" s="223">
        <v>1421.3242057947791</v>
      </c>
      <c r="F85" s="223">
        <v>12723.646528743207</v>
      </c>
      <c r="G85" s="223">
        <v>1.142302573274165</v>
      </c>
      <c r="H85" s="223">
        <v>13.851561718666261</v>
      </c>
      <c r="I85" s="223">
        <v>11.301079615759704</v>
      </c>
      <c r="J85" s="225">
        <v>11.247529395598917</v>
      </c>
      <c r="X85" s="149"/>
      <c r="Y85" s="149"/>
      <c r="Z85" s="149"/>
      <c r="AA85" s="149"/>
    </row>
    <row r="86" spans="1:27" ht="16.5">
      <c r="A86" s="107" t="s">
        <v>89</v>
      </c>
      <c r="B86" s="224">
        <v>2836.4483013440567</v>
      </c>
      <c r="C86" s="224">
        <v>3027.601780578314</v>
      </c>
      <c r="D86" s="224">
        <v>2994.661447651134</v>
      </c>
      <c r="E86" s="224">
        <v>-32.940332927179952</v>
      </c>
      <c r="F86" s="224">
        <v>158.2131463070773</v>
      </c>
      <c r="G86" s="224">
        <v>-1.088000844050498</v>
      </c>
      <c r="H86" s="224">
        <v>3.7445687707747339</v>
      </c>
      <c r="I86" s="224">
        <v>0.48188089728556349</v>
      </c>
      <c r="J86" s="226">
        <v>5.5778610959384594</v>
      </c>
      <c r="X86" s="149"/>
      <c r="Y86" s="149"/>
      <c r="Z86" s="149"/>
      <c r="AA86" s="149"/>
    </row>
    <row r="87" spans="1:27" ht="16.5">
      <c r="A87" s="107" t="s">
        <v>90</v>
      </c>
      <c r="B87" s="224">
        <v>51535.15317322225</v>
      </c>
      <c r="C87" s="224">
        <v>58454.64674815636</v>
      </c>
      <c r="D87" s="224">
        <v>60114.414636000452</v>
      </c>
      <c r="E87" s="224">
        <v>1659.7678878440929</v>
      </c>
      <c r="F87" s="224">
        <v>8579.2614627782023</v>
      </c>
      <c r="G87" s="224">
        <v>2.8394113730512629</v>
      </c>
      <c r="H87" s="224">
        <v>16.985681002118881</v>
      </c>
      <c r="I87" s="224">
        <v>16.172298720065626</v>
      </c>
      <c r="J87" s="226">
        <v>16.647396843745099</v>
      </c>
      <c r="X87" s="149"/>
      <c r="Y87" s="149"/>
      <c r="Z87" s="149"/>
      <c r="AA87" s="149"/>
    </row>
    <row r="88" spans="1:27" ht="16.5">
      <c r="A88" s="107" t="s">
        <v>91</v>
      </c>
      <c r="B88" s="224">
        <v>58752.321844290636</v>
      </c>
      <c r="C88" s="224">
        <v>62943.997113070713</v>
      </c>
      <c r="D88" s="224">
        <v>62738.493763948572</v>
      </c>
      <c r="E88" s="224">
        <v>-205.50334912214021</v>
      </c>
      <c r="F88" s="224">
        <v>3986.1719196579361</v>
      </c>
      <c r="G88" s="224">
        <v>-0.32648601701124846</v>
      </c>
      <c r="H88" s="224">
        <v>11.609789867833172</v>
      </c>
      <c r="I88" s="224">
        <v>7.6661335825186399</v>
      </c>
      <c r="J88" s="226">
        <v>6.784705343598759</v>
      </c>
      <c r="X88" s="149"/>
      <c r="Y88" s="149"/>
      <c r="Z88" s="149"/>
      <c r="AA88" s="149"/>
    </row>
    <row r="89" spans="1:27" ht="16.5">
      <c r="A89" s="107" t="s">
        <v>21</v>
      </c>
      <c r="B89" s="224">
        <v>0</v>
      </c>
      <c r="C89" s="224">
        <v>0</v>
      </c>
      <c r="D89" s="224">
        <v>0</v>
      </c>
      <c r="E89" s="224">
        <v>0</v>
      </c>
      <c r="F89" s="224">
        <v>0</v>
      </c>
      <c r="G89" s="224">
        <v>0</v>
      </c>
      <c r="H89" s="224">
        <v>0</v>
      </c>
      <c r="I89" s="224">
        <v>0</v>
      </c>
      <c r="J89" s="226">
        <v>0</v>
      </c>
      <c r="X89" s="149"/>
      <c r="Y89" s="149"/>
      <c r="Z89" s="149"/>
      <c r="AA89" s="149"/>
    </row>
    <row r="90" spans="1:27" ht="17.25" thickBot="1">
      <c r="A90" s="127" t="s">
        <v>127</v>
      </c>
      <c r="B90" s="228">
        <v>50468.084465952095</v>
      </c>
      <c r="C90" s="228">
        <v>52151.975222825786</v>
      </c>
      <c r="D90" s="228">
        <v>50196.407217541535</v>
      </c>
      <c r="E90" s="228">
        <v>-1955.5680052842508</v>
      </c>
      <c r="F90" s="228">
        <v>-271.67724841056042</v>
      </c>
      <c r="G90" s="228">
        <v>-3.7497486853160211</v>
      </c>
      <c r="H90" s="228">
        <v>-2.2330331433838353</v>
      </c>
      <c r="I90" s="228">
        <v>0.23719460640153045</v>
      </c>
      <c r="J90" s="230">
        <v>-0.53831495941528829</v>
      </c>
      <c r="X90" s="149"/>
      <c r="Y90" s="149"/>
      <c r="Z90" s="149"/>
      <c r="AA90" s="149"/>
    </row>
    <row r="91" spans="1:27">
      <c r="A91" s="106"/>
      <c r="X91" s="149"/>
      <c r="Y91" s="149"/>
      <c r="Z91" s="149"/>
      <c r="AA91" s="149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</sheetData>
  <mergeCells count="13">
    <mergeCell ref="A1:J1"/>
    <mergeCell ref="A2:J3"/>
    <mergeCell ref="A29:J30"/>
    <mergeCell ref="A69:J70"/>
    <mergeCell ref="E4:F4"/>
    <mergeCell ref="E71:F71"/>
    <mergeCell ref="E31:F31"/>
    <mergeCell ref="B4:D4"/>
    <mergeCell ref="H4:J4"/>
    <mergeCell ref="B31:D31"/>
    <mergeCell ref="H31:J31"/>
    <mergeCell ref="B71:D71"/>
    <mergeCell ref="H71:J71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0" t="s">
        <v>98</v>
      </c>
      <c r="D2" s="300"/>
      <c r="E2" s="300"/>
      <c r="F2" s="300"/>
      <c r="G2" s="300"/>
      <c r="H2" s="300"/>
      <c r="I2" s="300"/>
      <c r="J2" s="300"/>
      <c r="K2" s="300"/>
      <c r="L2" s="301"/>
      <c r="M2" s="97"/>
    </row>
    <row r="3" spans="3:14" ht="19.5">
      <c r="C3" s="302" t="s">
        <v>99</v>
      </c>
      <c r="D3" s="302"/>
      <c r="E3" s="302"/>
      <c r="F3" s="302"/>
      <c r="G3" s="302"/>
      <c r="H3" s="302"/>
      <c r="I3" s="302"/>
      <c r="J3" s="302"/>
      <c r="K3" s="302"/>
      <c r="L3" s="303"/>
      <c r="M3" s="98"/>
    </row>
    <row r="4" spans="3:14" ht="16.5">
      <c r="C4" s="45"/>
      <c r="D4" s="298" t="s">
        <v>100</v>
      </c>
      <c r="E4" s="298"/>
      <c r="F4" s="298"/>
      <c r="G4" s="46" t="s">
        <v>1</v>
      </c>
      <c r="H4" s="46"/>
      <c r="I4" s="47" t="s">
        <v>2</v>
      </c>
      <c r="J4" s="298" t="s">
        <v>93</v>
      </c>
      <c r="K4" s="298"/>
      <c r="L4" s="299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04" t="s">
        <v>102</v>
      </c>
      <c r="D29" s="304"/>
      <c r="E29" s="304"/>
      <c r="F29" s="304"/>
      <c r="G29" s="304"/>
      <c r="H29" s="304"/>
      <c r="I29" s="304"/>
      <c r="J29" s="304"/>
      <c r="K29" s="304"/>
      <c r="L29" s="305"/>
      <c r="M29" s="78"/>
      <c r="N29" s="57"/>
    </row>
    <row r="30" spans="3:22" ht="16.5">
      <c r="C30" s="45"/>
      <c r="D30" s="298" t="s">
        <v>100</v>
      </c>
      <c r="E30" s="298"/>
      <c r="F30" s="298"/>
      <c r="G30" s="46" t="s">
        <v>1</v>
      </c>
      <c r="H30" s="46"/>
      <c r="I30" s="47" t="s">
        <v>2</v>
      </c>
      <c r="J30" s="298" t="s">
        <v>93</v>
      </c>
      <c r="K30" s="298"/>
      <c r="L30" s="299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2" t="s">
        <v>101</v>
      </c>
      <c r="D68" s="302"/>
      <c r="E68" s="302"/>
      <c r="F68" s="302"/>
      <c r="G68" s="302"/>
      <c r="H68" s="302"/>
      <c r="I68" s="302"/>
      <c r="J68" s="302"/>
      <c r="K68" s="302"/>
      <c r="L68" s="303"/>
      <c r="M68" s="78"/>
      <c r="N68" s="57"/>
    </row>
    <row r="69" spans="3:22" ht="16.5">
      <c r="C69" s="45"/>
      <c r="D69" s="298" t="s">
        <v>100</v>
      </c>
      <c r="E69" s="298"/>
      <c r="F69" s="298"/>
      <c r="G69" s="46" t="s">
        <v>1</v>
      </c>
      <c r="H69" s="46"/>
      <c r="I69" s="47" t="s">
        <v>2</v>
      </c>
      <c r="J69" s="298" t="s">
        <v>93</v>
      </c>
      <c r="K69" s="298"/>
      <c r="L69" s="299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BBFBE336-AEB3-4483-8121-5E905E062538}"/>
</file>

<file path=customXml/itemProps2.xml><?xml version="1.0" encoding="utf-8"?>
<ds:datastoreItem xmlns:ds="http://schemas.openxmlformats.org/officeDocument/2006/customXml" ds:itemID="{0C5954F0-BB00-4E3B-B9D0-9922D7BC340D}"/>
</file>

<file path=customXml/itemProps3.xml><?xml version="1.0" encoding="utf-8"?>
<ds:datastoreItem xmlns:ds="http://schemas.openxmlformats.org/officeDocument/2006/customXml" ds:itemID="{5E5CBB17-DAF2-410E-A250-92E3C8166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2020-10-30T11:11:55Z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