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25B9002F-598F-4E68-97DD-872C8BAEF358}" xr6:coauthVersionLast="41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C24" i="4" l="1"/>
  <c r="B28" i="4"/>
  <c r="B26" i="4"/>
  <c r="B24" i="4"/>
  <c r="B22" i="4"/>
  <c r="C22" i="4" l="1"/>
  <c r="H71" i="37" l="1"/>
  <c r="B71" i="37"/>
  <c r="B31" i="37"/>
  <c r="H31" i="37"/>
  <c r="B30" i="4" l="1"/>
  <c r="B19" i="4"/>
  <c r="B14" i="4"/>
  <c r="C28" i="4"/>
  <c r="C26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<sst xmlns="http://schemas.openxmlformats.org/spreadsheetml/2006/main" count="328" uniqueCount="131">
  <si>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</si>
  <si>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</si>
  <si>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</si>
  <si>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</si>
  <si>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</si>
  <si>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</si>
  <si>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</si>
  <si>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</si>
  <si>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</si>
  <si>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</si>
  <si>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</si>
  <si>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</si>
  <si>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</si>
  <si>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</si>
  <si>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</si>
  <si>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</si>
  <si>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</si>
  <si>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</si>
  <si>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</si>
  <si>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</si>
  <si>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</si>
  <si>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</si>
  <si>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</si>
  <si>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</si>
  <si>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</si>
  <si>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</si>
  <si>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</si>
  <si>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</si>
  <si>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</si>
  <si>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</si>
  <si>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</si>
  <si>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</si>
  <si>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</si>
  <si>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</si>
  <si>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</si>
  <si>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</si>
  <si>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</si>
  <si>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</si>
  <si>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</si>
  <si>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</si>
  <si>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</si>
  <si>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</si>
  <si>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</si>
  <si>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</si>
  <si>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</si>
  <si>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</si>
  <si>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</si>
  <si>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</si>
  <si>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</si>
  <si>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</si>
  <si>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</si>
  <si>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</si>
  <si>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</si>
  <si>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</si>
  <si>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</si>
  <si>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</si>
  <si>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</si>
  <si>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</si>
  <si>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</si>
  <si>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</si>
  <si>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</si>
  <si>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</si>
  <si>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</si>
  <si>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</si>
  <si>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</si>
  <si>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</si>
  <si>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</si>
  <si>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</si>
  <si>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</si>
  <si>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</si>
  <si>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</si>
  <si>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</si>
  <si>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</si>
  <si>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</si>
  <si>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</si>
  <si>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</si>
  <si>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</si>
  <si>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</si>
  <si>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</si>
  <si>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</si>
  <si>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</si>
  <si>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</si>
  <si>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</si>
  <si>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</si>
  <si>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</si>
  <si>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</si>
  <si>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</si>
  <si>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</si>
  <si>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</si>
  <si>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</si>
  <si>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</si>
  <si>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</si>
  <si>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</si>
  <si>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</si>
  <si>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</si>
  <si>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</si>
  <si>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</si>
  <si>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</si>
  <si>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</si>
  <si>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</si>
  <si>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</si>
  <si>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</si>
  <si>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</si>
  <si>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</si>
  <si>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</si>
  <si>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</si>
  <si>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</si>
  <si>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</si>
  <si>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</si>
  <si>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</si>
  <si>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</si>
  <si>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</si>
  <si>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</si>
  <si>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</si>
  <si>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</si>
  <si>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</si>
  <si>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</si>
  <si>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</si>
  <si>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</si>
  <si>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</si>
  <si>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</si>
  <si>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</si>
  <si>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</si>
  <si>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</si>
  <si>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</si>
  <si>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</si>
  <si>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</si>
  <si>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</si>
  <si>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</si>
  <si>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</si>
  <si>
    <t>Note: RSA CPI for August 2020 is estmated based on July 2020 data due to data unavailability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</si>
</sst>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_(* #,##0.0_);_(* \(#,##0.0\);_(* &quot;-&quot;?_);_(@_)"/>
    <numFmt numFmtId="190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70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5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 applyFon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189" fontId="2" fillId="0" borderId="0" xfId="321" applyNumberFormat="1" applyFont="1"/>
    <xf numFmtId="173" fontId="2" fillId="0" borderId="0" xfId="321" applyNumberFormat="1" applyFont="1"/>
    <xf numFmtId="190" fontId="2" fillId="0" borderId="0" xfId="571" applyNumberFormat="1"/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119" fillId="66" borderId="36" xfId="346" applyNumberFormat="1" applyFont="1" applyFill="1" applyBorder="1" applyAlignment="1">
      <alignment horizontal="right"/>
    </xf>
    <xf numFmtId="173" fontId="119" fillId="66" borderId="36" xfId="620" applyNumberFormat="1" applyFont="1" applyFill="1" applyBorder="1" applyAlignment="1">
      <alignment horizontal="right"/>
    </xf>
    <xf numFmtId="173" fontId="119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8" fillId="66" borderId="37" xfId="346" applyNumberFormat="1" applyFont="1" applyFill="1" applyBorder="1" applyAlignment="1">
      <alignment horizontal="right"/>
    </xf>
    <xf numFmtId="173" fontId="118" fillId="66" borderId="37" xfId="620" applyNumberFormat="1" applyFont="1" applyFill="1" applyBorder="1" applyAlignment="1">
      <alignment horizontal="right"/>
    </xf>
    <xf numFmtId="173" fontId="118" fillId="66" borderId="38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571637473887197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[18]IR!$C$333:$D$364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[18]IR!$M$333:$M$364</c:f>
              <c:numCache>
                <c:formatCode>General</c:formatCode>
                <c:ptCount val="32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  <c:pt idx="30">
                  <c:v>7.4</c:v>
                </c:pt>
                <c:pt idx="31">
                  <c:v>7.0947097983841578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F1-45A9-8D16-6D28E275DF5E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[18]IR!$C$333:$D$364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[18]IR!$F$333:$F$364</c:f>
              <c:numCache>
                <c:formatCode>General</c:formatCode>
                <c:ptCount val="32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F1-45A9-8D16-6D28E275DF5E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[18]IR!$C$333:$D$364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[18]IR!$L$333:$L$364</c:f>
              <c:numCache>
                <c:formatCode>General</c:formatCode>
                <c:ptCount val="32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  <c:pt idx="30">
                  <c:v>3.81</c:v>
                </c:pt>
                <c:pt idx="31">
                  <c:v>3.6994387285032593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F1-45A9-8D16-6D28E275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-NCPI'!$A$157:$B$188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-NCPI'!$E$157:$E$188</c:f>
              <c:numCache>
                <c:formatCode>General</c:formatCode>
                <c:ptCount val="32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2.147270808870843</c:v>
                </c:pt>
                <c:pt idx="30">
                  <c:v>2.1</c:v>
                </c:pt>
                <c:pt idx="31">
                  <c:v>2.4160186174740517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B4-4193-AC03-92E01105E230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-NCPI'!$A$157:$B$188</c:f>
              <c:multiLvlStrCache>
                <c:ptCount val="32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-NCPI'!$D$157:$D$188</c:f>
              <c:numCache>
                <c:formatCode>General</c:formatCode>
                <c:ptCount val="32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4-4193-AC03-92E01105E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August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592667</xdr:colOff>
      <xdr:row>16</xdr:row>
      <xdr:rowOff>105833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A110779-DE9B-4EEF-9BD7-502C28527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95249</xdr:rowOff>
    </xdr:from>
    <xdr:to>
      <xdr:col>9</xdr:col>
      <xdr:colOff>613833</xdr:colOff>
      <xdr:row>33</xdr:row>
      <xdr:rowOff>84667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762CB1-52C9-47B9-A00C-530BA10E8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B158" t="str">
            <v>F</v>
          </cell>
          <cell r="D158">
            <v>4</v>
          </cell>
          <cell r="E158">
            <v>3.5</v>
          </cell>
        </row>
        <row r="159">
          <cell r="B159" t="str">
            <v>M</v>
          </cell>
          <cell r="D159">
            <v>3.8</v>
          </cell>
          <cell r="E159">
            <v>3.5</v>
          </cell>
        </row>
        <row r="160"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B162" t="str">
            <v>J</v>
          </cell>
          <cell r="D162">
            <v>4.5999999999999996</v>
          </cell>
          <cell r="E162">
            <v>4</v>
          </cell>
        </row>
        <row r="163"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B167" t="str">
            <v>N</v>
          </cell>
          <cell r="D167">
            <v>5.2</v>
          </cell>
          <cell r="E167">
            <v>5.6</v>
          </cell>
        </row>
        <row r="168"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2.147270808870843</v>
          </cell>
        </row>
        <row r="187">
          <cell r="B187" t="str">
            <v>J</v>
          </cell>
          <cell r="D187">
            <v>3.2</v>
          </cell>
          <cell r="E187">
            <v>2.1</v>
          </cell>
        </row>
        <row r="188">
          <cell r="B188" t="str">
            <v>A</v>
          </cell>
          <cell r="D188">
            <v>3.2</v>
          </cell>
          <cell r="E188">
            <v>2.4160186174740517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  <row r="363">
          <cell r="D363" t="str">
            <v>J</v>
          </cell>
          <cell r="F363">
            <v>4</v>
          </cell>
          <cell r="L363">
            <v>3.81</v>
          </cell>
          <cell r="M363">
            <v>7.4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0" t="s">
        <v>96</v>
      </c>
      <c r="B1" s="251"/>
      <c r="C1" s="251"/>
      <c r="D1" s="251"/>
      <c r="E1" s="251"/>
      <c r="F1" s="251"/>
      <c r="G1" s="251"/>
      <c r="H1" s="252"/>
      <c r="I1" s="252"/>
      <c r="J1" s="252"/>
    </row>
    <row r="2" spans="1:12" ht="18">
      <c r="A2" s="261" t="s">
        <v>0</v>
      </c>
      <c r="B2" s="262"/>
      <c r="C2" s="262"/>
      <c r="D2" s="262"/>
      <c r="E2" s="262"/>
      <c r="F2" s="262"/>
      <c r="G2" s="262"/>
      <c r="H2" s="263"/>
      <c r="I2" s="263"/>
      <c r="J2" s="263"/>
    </row>
    <row r="3" spans="1:12" ht="16.5">
      <c r="A3" s="41"/>
      <c r="B3" s="253" t="s">
        <v>95</v>
      </c>
      <c r="C3" s="254"/>
      <c r="D3" s="255"/>
      <c r="E3" s="258" t="s">
        <v>1</v>
      </c>
      <c r="F3" s="259"/>
      <c r="G3" s="42" t="s">
        <v>2</v>
      </c>
      <c r="H3" s="256" t="s">
        <v>3</v>
      </c>
      <c r="I3" s="264"/>
      <c r="J3" s="264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6" t="s">
        <v>92</v>
      </c>
      <c r="B18" s="267"/>
      <c r="C18" s="267"/>
      <c r="D18" s="267"/>
      <c r="E18" s="267"/>
      <c r="F18" s="267"/>
      <c r="G18" s="267"/>
      <c r="H18" s="268"/>
      <c r="I18" s="268"/>
      <c r="J18" s="268"/>
      <c r="K18" s="82"/>
      <c r="L18" s="55"/>
    </row>
    <row r="19" spans="1:12" ht="16.5">
      <c r="A19" s="41"/>
      <c r="B19" s="253" t="s">
        <v>95</v>
      </c>
      <c r="C19" s="254"/>
      <c r="D19" s="255"/>
      <c r="E19" s="258" t="s">
        <v>1</v>
      </c>
      <c r="F19" s="259"/>
      <c r="G19" s="42" t="s">
        <v>2</v>
      </c>
      <c r="H19" s="256" t="s">
        <v>3</v>
      </c>
      <c r="I19" s="264"/>
      <c r="J19" s="264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5" t="s">
        <v>22</v>
      </c>
      <c r="B30" s="265"/>
      <c r="C30" s="265"/>
      <c r="D30" s="265"/>
      <c r="E30" s="265"/>
      <c r="F30" s="265"/>
      <c r="G30" s="265"/>
      <c r="H30" s="265"/>
      <c r="I30" s="265"/>
      <c r="J30" s="265"/>
      <c r="K30" s="82"/>
      <c r="L30" s="55"/>
    </row>
    <row r="31" spans="1:12" ht="15.75">
      <c r="A31" s="41"/>
      <c r="B31" s="253" t="s">
        <v>95</v>
      </c>
      <c r="C31" s="254"/>
      <c r="D31" s="255"/>
      <c r="E31" s="256" t="s">
        <v>23</v>
      </c>
      <c r="F31" s="260"/>
      <c r="G31" s="42" t="s">
        <v>2</v>
      </c>
      <c r="H31" s="256" t="s">
        <v>3</v>
      </c>
      <c r="I31" s="257"/>
      <c r="J31" s="257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K1" sqref="K1:M1048576"/>
    </sheetView>
  </sheetViews>
  <sheetFormatPr defaultRowHeight="15"/>
  <cols>
    <col min="1" max="1" width="49.42578125" style="104" customWidth="1"/>
    <col min="2" max="2" width="13.5703125" style="103" bestFit="1" customWidth="1"/>
    <col min="3" max="4" width="13.5703125" style="104" bestFit="1" customWidth="1"/>
    <col min="5" max="6" width="12.28515625" style="104" bestFit="1" customWidth="1"/>
    <col min="7" max="7" width="12" style="104" bestFit="1" customWidth="1"/>
    <col min="8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69" t="s">
        <v>98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24" ht="16.5">
      <c r="A2" s="272" t="s">
        <v>121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24" ht="15.75" customHeight="1">
      <c r="A3" s="153"/>
      <c r="B3" s="278" t="s">
        <v>95</v>
      </c>
      <c r="C3" s="279"/>
      <c r="D3" s="280"/>
      <c r="E3" s="270" t="s">
        <v>1</v>
      </c>
      <c r="F3" s="271"/>
      <c r="G3" s="154" t="s">
        <v>2</v>
      </c>
      <c r="H3" s="281" t="s">
        <v>93</v>
      </c>
      <c r="I3" s="282"/>
      <c r="J3" s="283"/>
    </row>
    <row r="4" spans="1:24" ht="17.25" thickBot="1">
      <c r="A4" s="141"/>
      <c r="B4" s="146">
        <v>43708</v>
      </c>
      <c r="C4" s="146">
        <v>44043</v>
      </c>
      <c r="D4" s="146">
        <v>44074</v>
      </c>
      <c r="E4" s="205" t="s">
        <v>4</v>
      </c>
      <c r="F4" s="205" t="s">
        <v>5</v>
      </c>
      <c r="G4" s="205" t="s">
        <v>4</v>
      </c>
      <c r="H4" s="198">
        <v>44012</v>
      </c>
      <c r="I4" s="198">
        <v>44043</v>
      </c>
      <c r="J4" s="199">
        <v>44074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44475.044001614573</v>
      </c>
      <c r="C6" s="175">
        <v>48681.47745856439</v>
      </c>
      <c r="D6" s="175">
        <v>46873.540324656293</v>
      </c>
      <c r="E6" s="175">
        <v>-1807.9371339080972</v>
      </c>
      <c r="F6" s="175">
        <v>2398.4963230417197</v>
      </c>
      <c r="G6" s="175">
        <v>-3.7138090877519829</v>
      </c>
      <c r="H6" s="176">
        <v>10.158178026989972</v>
      </c>
      <c r="I6" s="177">
        <v>9.3543907875388612</v>
      </c>
      <c r="J6" s="178">
        <v>5.3929037663338733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119346.02605232787</v>
      </c>
      <c r="C7" s="175">
        <v>126977.62201143475</v>
      </c>
      <c r="D7" s="175">
        <v>129704.62340627536</v>
      </c>
      <c r="E7" s="175">
        <v>2727.0013948406122</v>
      </c>
      <c r="F7" s="175">
        <v>10358.597353947494</v>
      </c>
      <c r="G7" s="175">
        <v>2.147623614021569</v>
      </c>
      <c r="H7" s="176">
        <v>11.011350889511135</v>
      </c>
      <c r="I7" s="177">
        <v>8.2860958165422005</v>
      </c>
      <c r="J7" s="178">
        <v>8.6794656651623541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12091.504045601658</v>
      </c>
      <c r="C8" s="179">
        <v>18096.33543837157</v>
      </c>
      <c r="D8" s="179">
        <v>20083.450713477385</v>
      </c>
      <c r="E8" s="179">
        <v>1987.1152751058144</v>
      </c>
      <c r="F8" s="179">
        <v>7991.9466678757271</v>
      </c>
      <c r="G8" s="179">
        <v>10.980760617933313</v>
      </c>
      <c r="H8" s="180">
        <v>89.042569073261376</v>
      </c>
      <c r="I8" s="181">
        <v>79.515063785368</v>
      </c>
      <c r="J8" s="182">
        <v>66.09555467818609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107254.52200672621</v>
      </c>
      <c r="C9" s="175">
        <v>108881.28657306319</v>
      </c>
      <c r="D9" s="175">
        <v>109621.17269279798</v>
      </c>
      <c r="E9" s="175">
        <v>739.88611973478692</v>
      </c>
      <c r="F9" s="175">
        <v>2366.6506860717636</v>
      </c>
      <c r="G9" s="175">
        <v>0.67953469601802396</v>
      </c>
      <c r="H9" s="176">
        <v>2.478185665749649</v>
      </c>
      <c r="I9" s="177">
        <v>1.5867815751537933</v>
      </c>
      <c r="J9" s="178">
        <v>2.2065742700558388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5271.8024591699714</v>
      </c>
      <c r="C10" s="179">
        <v>5596.5968623958352</v>
      </c>
      <c r="D10" s="179">
        <v>5446.7942421820135</v>
      </c>
      <c r="E10" s="179">
        <v>-149.80262021382168</v>
      </c>
      <c r="F10" s="179">
        <v>174.99178301204211</v>
      </c>
      <c r="G10" s="179">
        <v>-2.6766734123796283</v>
      </c>
      <c r="H10" s="180">
        <v>1.1783556203794063</v>
      </c>
      <c r="I10" s="181">
        <v>-0.24422673173387466</v>
      </c>
      <c r="J10" s="182">
        <v>3.3193918847936885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340.42690331</v>
      </c>
      <c r="C11" s="179">
        <v>233.27085288000001</v>
      </c>
      <c r="D11" s="179">
        <v>268.55737074000001</v>
      </c>
      <c r="E11" s="179">
        <v>35.286517860000004</v>
      </c>
      <c r="F11" s="179">
        <v>-71.86953256999999</v>
      </c>
      <c r="G11" s="179">
        <v>15.126843934570871</v>
      </c>
      <c r="H11" s="180">
        <v>-46.282836367113298</v>
      </c>
      <c r="I11" s="181">
        <v>-41.125144591517696</v>
      </c>
      <c r="J11" s="182">
        <v>-21.111590144963969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1361.6824857101601</v>
      </c>
      <c r="C12" s="179">
        <v>486.47956669714171</v>
      </c>
      <c r="D12" s="179">
        <v>652.3104793208114</v>
      </c>
      <c r="E12" s="179">
        <v>165.83091262366969</v>
      </c>
      <c r="F12" s="179">
        <v>-709.37200638934871</v>
      </c>
      <c r="G12" s="179">
        <v>34.087950240037088</v>
      </c>
      <c r="H12" s="180">
        <v>-48.073741518802912</v>
      </c>
      <c r="I12" s="181">
        <v>-65.996808132460899</v>
      </c>
      <c r="J12" s="182">
        <v>-52.095258170217924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100280.61015853607</v>
      </c>
      <c r="C13" s="175">
        <v>102564.93929109021</v>
      </c>
      <c r="D13" s="175">
        <v>103253.51060055515</v>
      </c>
      <c r="E13" s="175">
        <v>688.57130946493999</v>
      </c>
      <c r="F13" s="175">
        <v>2972.9004420190759</v>
      </c>
      <c r="G13" s="175">
        <v>0.67135154978321054</v>
      </c>
      <c r="H13" s="176">
        <v>3.4540659739889463</v>
      </c>
      <c r="I13" s="177">
        <v>2.8288353869597955</v>
      </c>
      <c r="J13" s="178">
        <v>2.964581525101579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43459.336518415475</v>
      </c>
      <c r="C14" s="179">
        <v>43275.09094018615</v>
      </c>
      <c r="D14" s="179">
        <v>43997.264014914399</v>
      </c>
      <c r="E14" s="179">
        <v>722.17307472824905</v>
      </c>
      <c r="F14" s="179">
        <v>537.92749649892357</v>
      </c>
      <c r="G14" s="179">
        <v>1.6687962036322972</v>
      </c>
      <c r="H14" s="180">
        <v>-2.5058726992886022</v>
      </c>
      <c r="I14" s="181">
        <v>-9.8779414048678404E-2</v>
      </c>
      <c r="J14" s="182">
        <v>1.237771994680557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56821.273640120598</v>
      </c>
      <c r="C15" s="179">
        <v>59289.848350904052</v>
      </c>
      <c r="D15" s="179">
        <v>59256.246585640751</v>
      </c>
      <c r="E15" s="179">
        <v>-33.601765263301786</v>
      </c>
      <c r="F15" s="179">
        <v>2434.9729455201523</v>
      </c>
      <c r="G15" s="179">
        <v>-5.6673724419781024E-2</v>
      </c>
      <c r="H15" s="180">
        <v>8.3708738833302618</v>
      </c>
      <c r="I15" s="181">
        <v>5.0763671532485262</v>
      </c>
      <c r="J15" s="182">
        <v>4.2853191939028505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52028.566269845673</v>
      </c>
      <c r="C16" s="175">
        <v>51836.012644645445</v>
      </c>
      <c r="D16" s="175">
        <v>52151.975222825786</v>
      </c>
      <c r="E16" s="175">
        <v>315.96257818034064</v>
      </c>
      <c r="F16" s="175">
        <v>123.4089529801131</v>
      </c>
      <c r="G16" s="175">
        <v>0.60954259801265209</v>
      </c>
      <c r="H16" s="176">
        <v>2.5221334547707102</v>
      </c>
      <c r="I16" s="177">
        <v>-2.2330331433838353</v>
      </c>
      <c r="J16" s="178">
        <v>0.23719460640153045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111792.48761230095</v>
      </c>
      <c r="C17" s="183">
        <v>123823.16785011391</v>
      </c>
      <c r="D17" s="183">
        <v>124426.24564180538</v>
      </c>
      <c r="E17" s="185">
        <v>603.0777916914667</v>
      </c>
      <c r="F17" s="183">
        <v>12633.758029504432</v>
      </c>
      <c r="G17" s="183">
        <v>0.48704761973259281</v>
      </c>
      <c r="H17" s="184">
        <v>14.67343032846891</v>
      </c>
      <c r="I17" s="185">
        <v>13.851561718666261</v>
      </c>
      <c r="J17" s="186">
        <v>11.301079615759704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5" t="s">
        <v>122</v>
      </c>
      <c r="B19" s="276"/>
      <c r="C19" s="276"/>
      <c r="D19" s="276"/>
      <c r="E19" s="276"/>
      <c r="F19" s="276"/>
      <c r="G19" s="276"/>
      <c r="H19" s="276"/>
      <c r="I19" s="276"/>
      <c r="J19" s="277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8" t="str">
        <f>B3</f>
        <v>N$ Million</v>
      </c>
      <c r="C20" s="279"/>
      <c r="D20" s="280"/>
      <c r="E20" s="270" t="s">
        <v>1</v>
      </c>
      <c r="F20" s="271"/>
      <c r="G20" s="212" t="s">
        <v>2</v>
      </c>
      <c r="H20" s="278" t="str">
        <f>H3</f>
        <v>Annual percentage change</v>
      </c>
      <c r="I20" s="279"/>
      <c r="J20" s="284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43708</v>
      </c>
      <c r="C21" s="145">
        <f>C4</f>
        <v>44043</v>
      </c>
      <c r="D21" s="145">
        <f>D4</f>
        <v>44074</v>
      </c>
      <c r="E21" s="205" t="s">
        <v>4</v>
      </c>
      <c r="F21" s="205" t="s">
        <v>5</v>
      </c>
      <c r="G21" s="205" t="s">
        <v>4</v>
      </c>
      <c r="H21" s="198">
        <f>H4</f>
        <v>44012</v>
      </c>
      <c r="I21" s="198">
        <f>I4</f>
        <v>44043</v>
      </c>
      <c r="J21" s="199">
        <f>J4</f>
        <v>44074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111792.48761230095</v>
      </c>
      <c r="C23" s="187">
        <v>123823.16785011391</v>
      </c>
      <c r="D23" s="187">
        <v>124426.24564180538</v>
      </c>
      <c r="E23" s="187">
        <v>603.0777916914667</v>
      </c>
      <c r="F23" s="187">
        <v>12633.758029504432</v>
      </c>
      <c r="G23" s="188">
        <v>0.48704761973259281</v>
      </c>
      <c r="H23" s="188">
        <v>14.67343032846891</v>
      </c>
      <c r="I23" s="188">
        <v>13.851561718666261</v>
      </c>
      <c r="J23" s="189">
        <v>11.301079615759704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3013.0823124949111</v>
      </c>
      <c r="C24" s="190">
        <v>2946.7227514747851</v>
      </c>
      <c r="D24" s="190">
        <v>3027.601780578314</v>
      </c>
      <c r="E24" s="190">
        <v>80.879029103528865</v>
      </c>
      <c r="F24" s="190">
        <v>14.519468083402899</v>
      </c>
      <c r="G24" s="191">
        <v>2.7447111901874877</v>
      </c>
      <c r="H24" s="191">
        <v>1.7143373207560586</v>
      </c>
      <c r="I24" s="191">
        <v>3.7445687707747339</v>
      </c>
      <c r="J24" s="192">
        <v>0.48188089728556349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50317.199015758044</v>
      </c>
      <c r="C25" s="190">
        <v>57917.716704720748</v>
      </c>
      <c r="D25" s="190">
        <v>58454.64674815636</v>
      </c>
      <c r="E25" s="190">
        <v>536.93004343561188</v>
      </c>
      <c r="F25" s="190">
        <v>8137.4477323983156</v>
      </c>
      <c r="G25" s="191">
        <v>0.92705664861240678</v>
      </c>
      <c r="H25" s="191">
        <v>15.73120357423123</v>
      </c>
      <c r="I25" s="191">
        <v>16.985681002118881</v>
      </c>
      <c r="J25" s="192">
        <v>16.172298720065626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58462.206284047992</v>
      </c>
      <c r="C26" s="190">
        <v>62958.728393918384</v>
      </c>
      <c r="D26" s="190">
        <v>62943.997113070713</v>
      </c>
      <c r="E26" s="190">
        <v>-14.73128084767086</v>
      </c>
      <c r="F26" s="190">
        <v>4481.7908290227206</v>
      </c>
      <c r="G26" s="191">
        <v>-2.3398313821559213E-2</v>
      </c>
      <c r="H26" s="191">
        <v>14.435743158458521</v>
      </c>
      <c r="I26" s="191">
        <v>11.609789867833172</v>
      </c>
      <c r="J26" s="192">
        <v>7.6661335825186399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2" t="s">
        <v>22</v>
      </c>
      <c r="B29" s="273"/>
      <c r="C29" s="273"/>
      <c r="D29" s="273"/>
      <c r="E29" s="273"/>
      <c r="F29" s="273"/>
      <c r="G29" s="273"/>
      <c r="H29" s="273"/>
      <c r="I29" s="273"/>
      <c r="J29" s="274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8" t="str">
        <f>B3</f>
        <v>N$ Million</v>
      </c>
      <c r="C30" s="279"/>
      <c r="D30" s="280"/>
      <c r="E30" s="270" t="s">
        <v>1</v>
      </c>
      <c r="F30" s="271"/>
      <c r="G30" s="169" t="s">
        <v>2</v>
      </c>
      <c r="H30" s="278" t="str">
        <f>H3</f>
        <v>Annual percentage change</v>
      </c>
      <c r="I30" s="279"/>
      <c r="J30" s="284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43708</v>
      </c>
      <c r="C31" s="146">
        <f>C4</f>
        <v>44043</v>
      </c>
      <c r="D31" s="145">
        <f>D4</f>
        <v>44074</v>
      </c>
      <c r="E31" s="145" t="s">
        <v>4</v>
      </c>
      <c r="F31" s="145" t="s">
        <v>5</v>
      </c>
      <c r="G31" s="145" t="s">
        <v>4</v>
      </c>
      <c r="H31" s="145">
        <f>H4</f>
        <v>44012</v>
      </c>
      <c r="I31" s="145">
        <f>I4</f>
        <v>44043</v>
      </c>
      <c r="J31" s="210">
        <f>J4</f>
        <v>44074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100752.75366901442</v>
      </c>
      <c r="C33" s="195">
        <v>102213.03399371546</v>
      </c>
      <c r="D33" s="195">
        <v>102987.10450296687</v>
      </c>
      <c r="E33" s="195">
        <v>774.07050925141084</v>
      </c>
      <c r="F33" s="195">
        <v>2234.350833952456</v>
      </c>
      <c r="G33" s="128">
        <v>0.75731096026265732</v>
      </c>
      <c r="H33" s="128">
        <v>2.4463000824589898</v>
      </c>
      <c r="I33" s="128">
        <v>1.8834729290957455</v>
      </c>
      <c r="J33" s="131">
        <v>2.2176573369821568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5271.8014581699717</v>
      </c>
      <c r="C34" s="196">
        <v>5596.5958613958355</v>
      </c>
      <c r="D34" s="196">
        <v>5446.7932411820138</v>
      </c>
      <c r="E34" s="196">
        <v>-149.80262021382168</v>
      </c>
      <c r="F34" s="196">
        <v>174.99178301204211</v>
      </c>
      <c r="G34" s="128">
        <v>-2.676673891126029</v>
      </c>
      <c r="H34" s="129">
        <v>1.1783558226209863</v>
      </c>
      <c r="I34" s="129">
        <v>-0.24422679309010675</v>
      </c>
      <c r="J34" s="130">
        <v>3.3193925150737442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43056.558198543818</v>
      </c>
      <c r="C35" s="195">
        <v>42476.215573461799</v>
      </c>
      <c r="D35" s="195">
        <v>43245.506722092221</v>
      </c>
      <c r="E35" s="195">
        <v>769.29114863042196</v>
      </c>
      <c r="F35" s="195">
        <v>188.94852354840259</v>
      </c>
      <c r="G35" s="128">
        <v>1.8111103784656848</v>
      </c>
      <c r="H35" s="128">
        <v>-3.5897229229636167</v>
      </c>
      <c r="I35" s="128">
        <v>-1.197087815780236</v>
      </c>
      <c r="J35" s="131">
        <v>0.43883796442140977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38945.676481029404</v>
      </c>
      <c r="C36" s="238">
        <v>38798.110810899481</v>
      </c>
      <c r="D36" s="238">
        <v>39610.492804205329</v>
      </c>
      <c r="E36" s="238">
        <v>812.38199330584757</v>
      </c>
      <c r="F36" s="238">
        <v>664.81632317592448</v>
      </c>
      <c r="G36" s="239">
        <v>2.0938699754360783</v>
      </c>
      <c r="H36" s="239">
        <v>-2.597138603854944</v>
      </c>
      <c r="I36" s="239">
        <v>-0.19578380115824245</v>
      </c>
      <c r="J36" s="240">
        <v>1.7070349862834178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13334.812776978242</v>
      </c>
      <c r="C37" s="241">
        <v>12595.570267067063</v>
      </c>
      <c r="D37" s="241">
        <v>12500.580891169007</v>
      </c>
      <c r="E37" s="241">
        <v>-94.989375898056096</v>
      </c>
      <c r="F37" s="241">
        <v>-834.23188580923488</v>
      </c>
      <c r="G37" s="242">
        <v>-0.75414906895021261</v>
      </c>
      <c r="H37" s="242">
        <v>-13.779727243468542</v>
      </c>
      <c r="I37" s="242">
        <v>-6.0514896084674916</v>
      </c>
      <c r="J37" s="243">
        <v>-6.2560449836197733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15692.089321405743</v>
      </c>
      <c r="C38" s="241">
        <v>16270.904363702806</v>
      </c>
      <c r="D38" s="241">
        <v>16529.078243588683</v>
      </c>
      <c r="E38" s="241">
        <v>258.17387988587689</v>
      </c>
      <c r="F38" s="241">
        <v>836.98892218293986</v>
      </c>
      <c r="G38" s="242">
        <v>1.5867211441658498</v>
      </c>
      <c r="H38" s="242">
        <v>8.1474046365052715</v>
      </c>
      <c r="I38" s="242">
        <v>6.6577075047822518</v>
      </c>
      <c r="J38" s="243">
        <v>5.333827159912957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9918.7743826454189</v>
      </c>
      <c r="C39" s="241">
        <v>9931.6361801296134</v>
      </c>
      <c r="D39" s="241">
        <v>10580.833669447633</v>
      </c>
      <c r="E39" s="241">
        <v>649.19748931801951</v>
      </c>
      <c r="F39" s="241">
        <v>662.05928680221405</v>
      </c>
      <c r="G39" s="242">
        <v>6.5366620116117389</v>
      </c>
      <c r="H39" s="242">
        <v>-3.156588925139431</v>
      </c>
      <c r="I39" s="242">
        <v>-2.7461916840772318</v>
      </c>
      <c r="J39" s="243">
        <v>6.6748094196052961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129</v>
      </c>
      <c r="B40" s="238">
        <v>4110.8817175144104</v>
      </c>
      <c r="C40" s="238">
        <v>3678.104762562315</v>
      </c>
      <c r="D40" s="238">
        <v>3635.0139178868899</v>
      </c>
      <c r="E40" s="238">
        <v>-43.09084467542516</v>
      </c>
      <c r="F40" s="238">
        <v>-475.86779962752053</v>
      </c>
      <c r="G40" s="239">
        <v>-1.1715502264651718</v>
      </c>
      <c r="H40" s="239">
        <v>-12.940010124783896</v>
      </c>
      <c r="I40" s="239">
        <v>-10.652608145737773</v>
      </c>
      <c r="J40" s="240">
        <v>-11.596413190000399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56642.854606450601</v>
      </c>
      <c r="C42" s="238">
        <v>59068.959846004058</v>
      </c>
      <c r="D42" s="238">
        <v>59054.938200110751</v>
      </c>
      <c r="E42" s="238">
        <v>-14.021645893306413</v>
      </c>
      <c r="F42" s="238">
        <v>2412.0835936601507</v>
      </c>
      <c r="G42" s="239">
        <v>-2.3737756564301549E-2</v>
      </c>
      <c r="H42" s="239">
        <v>8.0826171248626935</v>
      </c>
      <c r="I42" s="239">
        <v>4.8911941527863974</v>
      </c>
      <c r="J42" s="240">
        <v>4.2584075439330888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49854.096026533094</v>
      </c>
      <c r="C43" s="238">
        <v>52680.881227343169</v>
      </c>
      <c r="D43" s="238">
        <v>52694.922188180775</v>
      </c>
      <c r="E43" s="238">
        <v>14.04096083760669</v>
      </c>
      <c r="F43" s="238">
        <v>2840.8261616476811</v>
      </c>
      <c r="G43" s="239">
        <v>2.6652858704110827E-2</v>
      </c>
      <c r="H43" s="239">
        <v>10.058157660524586</v>
      </c>
      <c r="I43" s="239">
        <v>6.5880915779844145</v>
      </c>
      <c r="J43" s="240">
        <v>5.6982803582192219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39227.646091382652</v>
      </c>
      <c r="C44" s="241">
        <v>40854.561360933541</v>
      </c>
      <c r="D44" s="241">
        <v>40957.58266248319</v>
      </c>
      <c r="E44" s="241">
        <v>103.02130154964834</v>
      </c>
      <c r="F44" s="241">
        <v>1729.9365711005375</v>
      </c>
      <c r="G44" s="242">
        <v>0.25216597147989717</v>
      </c>
      <c r="H44" s="242">
        <v>7.7699839886665671</v>
      </c>
      <c r="I44" s="242">
        <v>5.0329307789384501</v>
      </c>
      <c r="J44" s="243">
        <v>4.4099933171380457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8412.0368041848997</v>
      </c>
      <c r="C45" s="241">
        <v>9539.2327638228362</v>
      </c>
      <c r="D45" s="241">
        <v>9453.5734639361381</v>
      </c>
      <c r="E45" s="241">
        <v>-85.659299886698136</v>
      </c>
      <c r="F45" s="241">
        <v>1041.5366597512384</v>
      </c>
      <c r="G45" s="242">
        <v>-0.89796844261476849</v>
      </c>
      <c r="H45" s="242">
        <v>17.766105354600654</v>
      </c>
      <c r="I45" s="242">
        <v>14.37017527880711</v>
      </c>
      <c r="J45" s="243">
        <v>12.381503837846793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2214.4131309655386</v>
      </c>
      <c r="C46" s="241">
        <v>2287.0871025867937</v>
      </c>
      <c r="D46" s="241">
        <v>2283.7660617614474</v>
      </c>
      <c r="E46" s="241">
        <v>-3.3210408253462447</v>
      </c>
      <c r="F46" s="241">
        <v>69.352930795908833</v>
      </c>
      <c r="G46" s="242">
        <v>-0.1452083229182648</v>
      </c>
      <c r="H46" s="242">
        <v>22.340709209514557</v>
      </c>
      <c r="I46" s="242">
        <v>4.5686693002170813</v>
      </c>
      <c r="J46" s="243">
        <v>3.1318876241340377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6788.7585799175058</v>
      </c>
      <c r="C47" s="238">
        <v>6388.0786186608893</v>
      </c>
      <c r="D47" s="238">
        <v>6360.0160119299762</v>
      </c>
      <c r="E47" s="238">
        <v>-28.062606730913103</v>
      </c>
      <c r="F47" s="238">
        <v>-428.74256798752958</v>
      </c>
      <c r="G47" s="239">
        <v>-0.43929651474445564</v>
      </c>
      <c r="H47" s="239">
        <v>-5.8148734459346514</v>
      </c>
      <c r="I47" s="239">
        <v>-7.2817321463093521</v>
      </c>
      <c r="J47" s="240">
        <v>-6.2037223872744249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1053.34086402</v>
      </c>
      <c r="C48" s="247">
        <v>667.85857424961409</v>
      </c>
      <c r="D48" s="247">
        <v>686.65958076391189</v>
      </c>
      <c r="E48" s="247">
        <v>18.801006514297796</v>
      </c>
      <c r="F48" s="247">
        <v>-366.68128325608814</v>
      </c>
      <c r="G48" s="248">
        <v>2.8151179365215171</v>
      </c>
      <c r="H48" s="248">
        <v>-34.121763405089794</v>
      </c>
      <c r="I48" s="248">
        <v>-34.401917017260644</v>
      </c>
      <c r="J48" s="249">
        <v>-34.811265353997115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opLeftCell="A7" zoomScale="90" zoomScaleNormal="90" workbookViewId="0">
      <selection activeCell="C11" sqref="C11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44042</v>
      </c>
      <c r="C2" s="197">
        <v>44074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4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7.75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8.75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7.4</v>
      </c>
      <c r="C10" s="102">
        <v>7.0947097983841578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3.81</v>
      </c>
      <c r="C12" s="102">
        <v>3.6994387285032593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44042</v>
      </c>
      <c r="C14" s="197">
        <f>C2</f>
        <v>44074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35399.570983599995</v>
      </c>
      <c r="C16" s="132">
        <v>33384.816406599995</v>
      </c>
      <c r="D16" s="134"/>
      <c r="E16" s="134"/>
      <c r="F16" s="134"/>
    </row>
    <row r="17" spans="1:7" ht="15.75">
      <c r="A17" s="52" t="s">
        <v>46</v>
      </c>
      <c r="B17" s="132">
        <v>3640.5990583199928</v>
      </c>
      <c r="C17" s="132">
        <v>-2014.7545769999997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44042</v>
      </c>
      <c r="C19" s="197">
        <f>C2</f>
        <v>44074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16.7821</v>
      </c>
      <c r="C21" s="200">
        <v>16.576799999999999</v>
      </c>
    </row>
    <row r="22" spans="1:7" ht="15.75">
      <c r="A22" s="52" t="s">
        <v>115</v>
      </c>
      <c r="B22" s="200">
        <f t="shared" ref="B22:C24" si="0">1/B21</f>
        <v>5.9587298371479136E-2</v>
      </c>
      <c r="C22" s="200">
        <f t="shared" si="0"/>
        <v>6.0325273876743406E-2</v>
      </c>
      <c r="E22" s="137"/>
    </row>
    <row r="23" spans="1:7" ht="16.5">
      <c r="A23" s="53" t="s">
        <v>113</v>
      </c>
      <c r="B23" s="200">
        <v>22.033999999999999</v>
      </c>
      <c r="C23" s="200">
        <v>22.118200000000002</v>
      </c>
    </row>
    <row r="24" spans="1:7" ht="15.75">
      <c r="A24" s="52" t="s">
        <v>116</v>
      </c>
      <c r="B24" s="200">
        <f t="shared" si="0"/>
        <v>4.5384405918126536E-2</v>
      </c>
      <c r="C24" s="200">
        <f t="shared" si="0"/>
        <v>4.5211635666555144E-2</v>
      </c>
      <c r="F24" s="103"/>
      <c r="G24" s="103"/>
    </row>
    <row r="25" spans="1:7" ht="16.5">
      <c r="A25" s="53" t="s">
        <v>47</v>
      </c>
      <c r="B25" s="200">
        <v>6.2189500000000004</v>
      </c>
      <c r="C25" s="200">
        <v>6.3711500000000001</v>
      </c>
    </row>
    <row r="26" spans="1:7" ht="15.75">
      <c r="A26" s="52" t="s">
        <v>114</v>
      </c>
      <c r="B26" s="200">
        <f t="shared" ref="B26:C26" si="1">1/B25</f>
        <v>0.16079884868024344</v>
      </c>
      <c r="C26" s="200">
        <f t="shared" si="1"/>
        <v>0.15695753513886818</v>
      </c>
    </row>
    <row r="27" spans="1:7" ht="16.5">
      <c r="A27" s="53" t="s">
        <v>48</v>
      </c>
      <c r="B27" s="200">
        <v>19.946950000000001</v>
      </c>
      <c r="C27" s="200">
        <v>19.731400000000001</v>
      </c>
    </row>
    <row r="28" spans="1:7" ht="15.75">
      <c r="A28" s="52" t="s">
        <v>49</v>
      </c>
      <c r="B28" s="200">
        <f t="shared" ref="B28:C28" si="2">1/B27</f>
        <v>5.0132977723411347E-2</v>
      </c>
      <c r="C28" s="200">
        <f t="shared" si="2"/>
        <v>5.0680641008747473E-2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44042</v>
      </c>
      <c r="C30" s="197">
        <f>C2</f>
        <v>44074</v>
      </c>
    </row>
    <row r="31" spans="1:7" ht="15.75">
      <c r="A31" s="52"/>
      <c r="B31" s="84"/>
      <c r="C31" s="84"/>
    </row>
    <row r="32" spans="1:7" ht="15.75">
      <c r="A32" s="52" t="s">
        <v>43</v>
      </c>
      <c r="B32" s="16">
        <v>2.147270808870843</v>
      </c>
      <c r="C32" s="16">
        <v>2.4160186174740517</v>
      </c>
    </row>
    <row r="33" spans="1:4" ht="15.75">
      <c r="A33" s="52" t="s">
        <v>44</v>
      </c>
      <c r="B33" s="16">
        <v>1.4</v>
      </c>
      <c r="C33" s="16">
        <v>1.8666967599126423</v>
      </c>
      <c r="D33" s="133"/>
    </row>
    <row r="34" spans="1:4" ht="16.5" thickBot="1">
      <c r="A34" s="54" t="s">
        <v>45</v>
      </c>
      <c r="B34" s="85">
        <v>0.20395033017692299</v>
      </c>
      <c r="C34" s="85">
        <v>0.42092592719247079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9" zoomScale="90" zoomScaleNormal="90" workbookViewId="0">
      <selection activeCell="B38" sqref="B38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 t="s">
        <v>130</v>
      </c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topLeftCell="A58" zoomScale="80" zoomScaleNormal="80" workbookViewId="0">
      <selection activeCell="M70" sqref="M70"/>
    </sheetView>
  </sheetViews>
  <sheetFormatPr defaultRowHeight="12.75"/>
  <cols>
    <col min="1" max="1" width="52.42578125" style="104" customWidth="1"/>
    <col min="2" max="10" width="12.140625" style="104" customWidth="1"/>
    <col min="11" max="11" width="13.5703125" style="149" customWidth="1"/>
    <col min="12" max="13" width="11.7109375" style="149" customWidth="1"/>
    <col min="14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89" t="s">
        <v>98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27" ht="19.5" customHeight="1">
      <c r="A2" s="291" t="s">
        <v>123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27" ht="19.5" customHeight="1">
      <c r="A3" s="294"/>
      <c r="B3" s="295"/>
      <c r="C3" s="295"/>
      <c r="D3" s="295"/>
      <c r="E3" s="295"/>
      <c r="F3" s="295"/>
      <c r="G3" s="295"/>
      <c r="H3" s="295"/>
      <c r="I3" s="295"/>
      <c r="J3" s="296"/>
    </row>
    <row r="4" spans="1:27" ht="16.5">
      <c r="A4" s="114"/>
      <c r="B4" s="285" t="s">
        <v>95</v>
      </c>
      <c r="C4" s="287"/>
      <c r="D4" s="286"/>
      <c r="E4" s="285" t="s">
        <v>1</v>
      </c>
      <c r="F4" s="286"/>
      <c r="G4" s="115" t="s">
        <v>2</v>
      </c>
      <c r="H4" s="285" t="s">
        <v>93</v>
      </c>
      <c r="I4" s="287"/>
      <c r="J4" s="288"/>
    </row>
    <row r="5" spans="1:27" ht="17.25" thickBot="1">
      <c r="A5" s="116"/>
      <c r="B5" s="163">
        <v>43708</v>
      </c>
      <c r="C5" s="145">
        <v>44043</v>
      </c>
      <c r="D5" s="145">
        <v>44074</v>
      </c>
      <c r="E5" s="146" t="s">
        <v>4</v>
      </c>
      <c r="F5" s="138" t="s">
        <v>5</v>
      </c>
      <c r="G5" s="146" t="s">
        <v>4</v>
      </c>
      <c r="H5" s="198">
        <v>44012</v>
      </c>
      <c r="I5" s="198">
        <v>44043</v>
      </c>
      <c r="J5" s="199">
        <v>44074</v>
      </c>
    </row>
    <row r="6" spans="1:27" ht="17.25" thickTop="1">
      <c r="A6" s="119" t="s">
        <v>50</v>
      </c>
      <c r="B6" s="218">
        <v>34109.865229360985</v>
      </c>
      <c r="C6" s="175">
        <v>35706.558693515282</v>
      </c>
      <c r="D6" s="175">
        <v>34541.772042115423</v>
      </c>
      <c r="E6" s="175">
        <v>-1164.7866513998597</v>
      </c>
      <c r="F6" s="175">
        <v>431.90681275443785</v>
      </c>
      <c r="G6" s="175">
        <v>-3.2621084025422959</v>
      </c>
      <c r="H6" s="175">
        <v>0.10189584974926902</v>
      </c>
      <c r="I6" s="175">
        <v>-0.20466247812483118</v>
      </c>
      <c r="J6" s="220">
        <v>1.2662225718284645</v>
      </c>
      <c r="X6" s="149"/>
      <c r="Y6" s="149"/>
      <c r="Z6" s="149"/>
      <c r="AA6" s="149"/>
    </row>
    <row r="7" spans="1:27" ht="16.5">
      <c r="A7" s="119" t="s">
        <v>51</v>
      </c>
      <c r="B7" s="177">
        <v>33514.556427160976</v>
      </c>
      <c r="C7" s="175">
        <v>35463.511616145312</v>
      </c>
      <c r="D7" s="175">
        <v>33485.09847437546</v>
      </c>
      <c r="E7" s="175">
        <v>-1978.4131417698518</v>
      </c>
      <c r="F7" s="175">
        <v>-29.457952785516682</v>
      </c>
      <c r="G7" s="175">
        <v>-5.5787288162099173</v>
      </c>
      <c r="H7" s="175">
        <v>-4.1043055156128361</v>
      </c>
      <c r="I7" s="175">
        <v>0.61548577944282101</v>
      </c>
      <c r="J7" s="220">
        <v>-8.7895994832990709E-2</v>
      </c>
      <c r="X7" s="149"/>
      <c r="Y7" s="149"/>
      <c r="Z7" s="149"/>
      <c r="AA7" s="149"/>
    </row>
    <row r="8" spans="1:27" ht="16.5">
      <c r="A8" s="107" t="s">
        <v>52</v>
      </c>
      <c r="B8" s="181">
        <v>12009.95534558</v>
      </c>
      <c r="C8" s="179">
        <v>10018.940023540001</v>
      </c>
      <c r="D8" s="179">
        <v>9526.4470930499992</v>
      </c>
      <c r="E8" s="179">
        <v>-492.49293049000153</v>
      </c>
      <c r="F8" s="179">
        <v>-2483.5082525300004</v>
      </c>
      <c r="G8" s="179">
        <v>-4.9156191107329192</v>
      </c>
      <c r="H8" s="179">
        <v>-0.75540662117504098</v>
      </c>
      <c r="I8" s="179">
        <v>-8.5947465449752372</v>
      </c>
      <c r="J8" s="221">
        <v>-20.678746765232574</v>
      </c>
      <c r="X8" s="149"/>
      <c r="Y8" s="149"/>
      <c r="Z8" s="149"/>
      <c r="AA8" s="149"/>
    </row>
    <row r="9" spans="1:27" ht="16.5">
      <c r="A9" s="107" t="s">
        <v>53</v>
      </c>
      <c r="B9" s="181">
        <v>21370.719394660005</v>
      </c>
      <c r="C9" s="179">
        <v>25252.44404351999</v>
      </c>
      <c r="D9" s="179">
        <v>23750.732513090003</v>
      </c>
      <c r="E9" s="179">
        <v>-1501.7115304299878</v>
      </c>
      <c r="F9" s="179">
        <v>2380.0131184299971</v>
      </c>
      <c r="G9" s="179">
        <v>-5.946796784667427</v>
      </c>
      <c r="H9" s="179">
        <v>-6.3826031583818832</v>
      </c>
      <c r="I9" s="179">
        <v>4.4558860951744208</v>
      </c>
      <c r="J9" s="221">
        <v>11.136794576155921</v>
      </c>
      <c r="X9" s="149"/>
      <c r="Y9" s="149"/>
      <c r="Z9" s="149"/>
      <c r="AA9" s="149"/>
    </row>
    <row r="10" spans="1:27" ht="16.5">
      <c r="A10" s="107" t="s">
        <v>54</v>
      </c>
      <c r="B10" s="181">
        <v>133.88168692097292</v>
      </c>
      <c r="C10" s="179">
        <v>192.12754908531957</v>
      </c>
      <c r="D10" s="179">
        <v>207.91886823546091</v>
      </c>
      <c r="E10" s="179">
        <v>15.791319150141334</v>
      </c>
      <c r="F10" s="179">
        <v>74.037181314487981</v>
      </c>
      <c r="G10" s="179">
        <v>8.219185236745389</v>
      </c>
      <c r="H10" s="179">
        <v>105.34698824883057</v>
      </c>
      <c r="I10" s="179">
        <v>74.124473291074196</v>
      </c>
      <c r="J10" s="221">
        <v>55.300454466330649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X11" s="149"/>
      <c r="Y11" s="149"/>
      <c r="Z11" s="149"/>
      <c r="AA11" s="149"/>
    </row>
    <row r="12" spans="1:27" ht="16.5">
      <c r="A12" s="119" t="s">
        <v>55</v>
      </c>
      <c r="B12" s="177">
        <v>595.30880220001154</v>
      </c>
      <c r="C12" s="175">
        <v>243.04707736997122</v>
      </c>
      <c r="D12" s="175">
        <v>1056.6735677399638</v>
      </c>
      <c r="E12" s="175">
        <v>813.62649036999255</v>
      </c>
      <c r="F12" s="175">
        <v>461.36476553995226</v>
      </c>
      <c r="G12" s="175">
        <v>334.76086162989469</v>
      </c>
      <c r="H12" s="175">
        <v>258.19114160237297</v>
      </c>
      <c r="I12" s="175">
        <v>-54.418348085474683</v>
      </c>
      <c r="J12" s="220">
        <v>77.500074555414216</v>
      </c>
      <c r="X12" s="149"/>
      <c r="Y12" s="149"/>
      <c r="Z12" s="149"/>
      <c r="AA12" s="149"/>
    </row>
    <row r="13" spans="1:27" ht="16.5">
      <c r="A13" s="107" t="s">
        <v>56</v>
      </c>
      <c r="B13" s="181">
        <v>514.57939253001155</v>
      </c>
      <c r="C13" s="179">
        <v>154.15556046997122</v>
      </c>
      <c r="D13" s="179">
        <v>966.69588020996378</v>
      </c>
      <c r="E13" s="179">
        <v>812.54031973999258</v>
      </c>
      <c r="F13" s="179">
        <v>452.11648767995223</v>
      </c>
      <c r="G13" s="179">
        <v>527.0911521211533</v>
      </c>
      <c r="H13" s="179">
        <v>14.090737523018106</v>
      </c>
      <c r="I13" s="179">
        <v>-66.384510746566832</v>
      </c>
      <c r="J13" s="221">
        <v>87.86136682564171</v>
      </c>
      <c r="X13" s="149"/>
      <c r="Y13" s="149"/>
      <c r="Z13" s="149"/>
      <c r="AA13" s="149"/>
    </row>
    <row r="14" spans="1:27" ht="16.5">
      <c r="A14" s="107" t="s">
        <v>57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X14" s="149"/>
      <c r="Y14" s="149"/>
      <c r="Z14" s="149"/>
      <c r="AA14" s="149"/>
    </row>
    <row r="15" spans="1:27" ht="16.5">
      <c r="A15" s="107" t="s">
        <v>58</v>
      </c>
      <c r="B15" s="181">
        <v>80.729409669999995</v>
      </c>
      <c r="C15" s="179">
        <v>88.891516899999999</v>
      </c>
      <c r="D15" s="179">
        <v>89.977687530000011</v>
      </c>
      <c r="E15" s="179">
        <v>1.0861706300000122</v>
      </c>
      <c r="F15" s="179">
        <v>9.2482778600000159</v>
      </c>
      <c r="G15" s="179">
        <v>1.2219058329513217</v>
      </c>
      <c r="H15" s="179">
        <v>24.547897091448291</v>
      </c>
      <c r="I15" s="179">
        <v>19.113432541956655</v>
      </c>
      <c r="J15" s="221">
        <v>11.455896801183712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34109.848214000973</v>
      </c>
      <c r="C17" s="175">
        <v>35706.640378145326</v>
      </c>
      <c r="D17" s="175">
        <v>34541.829730705467</v>
      </c>
      <c r="E17" s="175">
        <v>-1164.8106474398592</v>
      </c>
      <c r="F17" s="175">
        <v>431.98151670449442</v>
      </c>
      <c r="G17" s="175">
        <v>-3.2621681432476493</v>
      </c>
      <c r="H17" s="175">
        <v>0.1021994550709735</v>
      </c>
      <c r="I17" s="175">
        <v>-0.20438672149587944</v>
      </c>
      <c r="J17" s="220">
        <v>1.2664422133874496</v>
      </c>
      <c r="X17" s="149"/>
      <c r="Y17" s="149"/>
      <c r="Z17" s="149"/>
      <c r="AA17" s="149"/>
    </row>
    <row r="18" spans="1:27" ht="16.5">
      <c r="A18" s="119" t="s">
        <v>60</v>
      </c>
      <c r="B18" s="177">
        <v>7251.53777395</v>
      </c>
      <c r="C18" s="175">
        <v>7405.1441526700009</v>
      </c>
      <c r="D18" s="175">
        <v>7070.2328980000011</v>
      </c>
      <c r="E18" s="175">
        <v>-334.91125466999983</v>
      </c>
      <c r="F18" s="175">
        <v>-181.30487594999886</v>
      </c>
      <c r="G18" s="175">
        <v>-4.5226837960911865</v>
      </c>
      <c r="H18" s="175">
        <v>6.3692558058110507</v>
      </c>
      <c r="I18" s="175">
        <v>-7.6740724258303317</v>
      </c>
      <c r="J18" s="220">
        <v>-2.5002265947135669</v>
      </c>
      <c r="X18" s="149"/>
      <c r="Y18" s="149"/>
      <c r="Z18" s="149"/>
      <c r="AA18" s="149"/>
    </row>
    <row r="19" spans="1:27" ht="16.5">
      <c r="A19" s="107" t="s">
        <v>61</v>
      </c>
      <c r="B19" s="181">
        <v>4214.2134174499997</v>
      </c>
      <c r="C19" s="179">
        <v>4528.7372457399997</v>
      </c>
      <c r="D19" s="179">
        <v>4553.7830208400001</v>
      </c>
      <c r="E19" s="179">
        <v>25.045775100000355</v>
      </c>
      <c r="F19" s="179">
        <v>339.56960339000034</v>
      </c>
      <c r="G19" s="179">
        <v>0.55304102978286096</v>
      </c>
      <c r="H19" s="179">
        <v>13.458429446409099</v>
      </c>
      <c r="I19" s="179">
        <v>11.873705556743872</v>
      </c>
      <c r="J19" s="221">
        <v>8.057722040937179</v>
      </c>
      <c r="X19" s="149"/>
      <c r="Y19" s="149"/>
      <c r="Z19" s="149"/>
      <c r="AA19" s="149"/>
    </row>
    <row r="20" spans="1:27" ht="16.5">
      <c r="A20" s="107" t="s">
        <v>62</v>
      </c>
      <c r="B20" s="181">
        <v>3037.3243565000007</v>
      </c>
      <c r="C20" s="181">
        <v>2876.4069069300012</v>
      </c>
      <c r="D20" s="181">
        <v>2516.4498771600011</v>
      </c>
      <c r="E20" s="181">
        <v>-359.95702977000019</v>
      </c>
      <c r="F20" s="181">
        <v>-520.87447933999965</v>
      </c>
      <c r="G20" s="181">
        <v>-12.51412061703688</v>
      </c>
      <c r="H20" s="181">
        <v>-3.7086628261499044</v>
      </c>
      <c r="I20" s="181">
        <v>-27.593387648610531</v>
      </c>
      <c r="J20" s="182">
        <v>-17.149122655448593</v>
      </c>
      <c r="X20" s="149"/>
      <c r="Y20" s="149"/>
      <c r="Z20" s="149"/>
      <c r="AA20" s="149"/>
    </row>
    <row r="21" spans="1:27" ht="16.5">
      <c r="A21" s="107" t="s">
        <v>63</v>
      </c>
      <c r="B21" s="181">
        <v>16482.248998949999</v>
      </c>
      <c r="C21" s="179">
        <v>18178.774397450001</v>
      </c>
      <c r="D21" s="179">
        <v>17040.717991000001</v>
      </c>
      <c r="E21" s="179">
        <v>-1138.0564064499995</v>
      </c>
      <c r="F21" s="179">
        <v>558.46899205000227</v>
      </c>
      <c r="G21" s="179">
        <v>-6.2603582704103502</v>
      </c>
      <c r="H21" s="179">
        <v>-3.2636351492759843</v>
      </c>
      <c r="I21" s="179">
        <v>3.7849458930375874</v>
      </c>
      <c r="J21" s="221">
        <v>3.3883057590355463</v>
      </c>
      <c r="X21" s="149"/>
      <c r="Y21" s="149"/>
      <c r="Z21" s="149"/>
      <c r="AA21" s="149"/>
    </row>
    <row r="22" spans="1:27" ht="16.5">
      <c r="A22" s="119" t="s">
        <v>64</v>
      </c>
      <c r="B22" s="177">
        <v>7075.2405693999999</v>
      </c>
      <c r="C22" s="177">
        <v>7682.1396395800002</v>
      </c>
      <c r="D22" s="177">
        <v>6576.6596779799993</v>
      </c>
      <c r="E22" s="177">
        <v>-1105.4799616000009</v>
      </c>
      <c r="F22" s="177">
        <v>-498.58089142000063</v>
      </c>
      <c r="G22" s="177">
        <v>-14.390261222333621</v>
      </c>
      <c r="H22" s="177">
        <v>-39.413798328432335</v>
      </c>
      <c r="I22" s="177">
        <v>-12.774830610561082</v>
      </c>
      <c r="J22" s="178">
        <v>-7.0468401254981217</v>
      </c>
      <c r="X22" s="149"/>
      <c r="Y22" s="149"/>
      <c r="Z22" s="149"/>
      <c r="AA22" s="149"/>
    </row>
    <row r="23" spans="1:27" ht="16.5">
      <c r="A23" s="121" t="s">
        <v>104</v>
      </c>
      <c r="B23" s="177">
        <v>9407.0084295499983</v>
      </c>
      <c r="C23" s="177">
        <v>10496.634757870001</v>
      </c>
      <c r="D23" s="177">
        <v>10464.058313020001</v>
      </c>
      <c r="E23" s="177">
        <v>-32.576444849999461</v>
      </c>
      <c r="F23" s="177">
        <v>1057.0498834700029</v>
      </c>
      <c r="G23" s="177">
        <v>-0.31035132308070956</v>
      </c>
      <c r="H23" s="177">
        <v>24.836133419110283</v>
      </c>
      <c r="I23" s="177">
        <v>20.532389647286323</v>
      </c>
      <c r="J23" s="178">
        <v>11.236833594721986</v>
      </c>
      <c r="X23" s="149"/>
      <c r="Y23" s="149"/>
      <c r="Z23" s="149"/>
      <c r="AA23" s="149"/>
    </row>
    <row r="24" spans="1:27" ht="16.5">
      <c r="A24" s="121" t="s">
        <v>65</v>
      </c>
      <c r="B24" s="177">
        <v>3053.1090038094148</v>
      </c>
      <c r="C24" s="219">
        <v>3344.5585943966112</v>
      </c>
      <c r="D24" s="219">
        <v>3303.7295315734982</v>
      </c>
      <c r="E24" s="219">
        <v>-40.829062823112963</v>
      </c>
      <c r="F24" s="219">
        <v>250.62052776408336</v>
      </c>
      <c r="G24" s="219">
        <v>-1.2207608768319034</v>
      </c>
      <c r="H24" s="219">
        <v>22.195755226099109</v>
      </c>
      <c r="I24" s="219">
        <v>18.305992658918285</v>
      </c>
      <c r="J24" s="178">
        <v>8.208698983605899</v>
      </c>
      <c r="X24" s="149"/>
      <c r="Y24" s="149"/>
      <c r="Z24" s="149"/>
      <c r="AA24" s="149"/>
    </row>
    <row r="25" spans="1:27" ht="16.5">
      <c r="A25" s="121" t="s">
        <v>103</v>
      </c>
      <c r="B25" s="177">
        <v>8150.1683812800002</v>
      </c>
      <c r="C25" s="177">
        <v>7640.6237644100001</v>
      </c>
      <c r="D25" s="177">
        <v>7992.8124146200007</v>
      </c>
      <c r="E25" s="177">
        <v>352.18865021000056</v>
      </c>
      <c r="F25" s="177">
        <v>-157.35596665999947</v>
      </c>
      <c r="G25" s="177">
        <v>4.609422752243006</v>
      </c>
      <c r="H25" s="177">
        <v>-4.1111398452403876</v>
      </c>
      <c r="I25" s="177">
        <v>-6.5612020212363262</v>
      </c>
      <c r="J25" s="178">
        <v>-1.9307081682070333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-827.2159439884424</v>
      </c>
      <c r="C26" s="185">
        <v>-862.46053078129137</v>
      </c>
      <c r="D26" s="185">
        <v>-865.66310448803711</v>
      </c>
      <c r="E26" s="185">
        <v>-3.2025737067457385</v>
      </c>
      <c r="F26" s="185">
        <v>-38.447160499594702</v>
      </c>
      <c r="G26" s="185">
        <v>0.37132988611601547</v>
      </c>
      <c r="H26" s="185">
        <v>26.858180448826289</v>
      </c>
      <c r="I26" s="185">
        <v>13.35049941544726</v>
      </c>
      <c r="J26" s="186">
        <v>4.6477779809490585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91" t="s">
        <v>102</v>
      </c>
      <c r="B29" s="292"/>
      <c r="C29" s="292"/>
      <c r="D29" s="292"/>
      <c r="E29" s="292"/>
      <c r="F29" s="292"/>
      <c r="G29" s="292"/>
      <c r="H29" s="292"/>
      <c r="I29" s="292"/>
      <c r="J29" s="293"/>
    </row>
    <row r="30" spans="1:27" ht="19.5" customHeight="1">
      <c r="A30" s="294"/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6.5">
      <c r="A31" s="140"/>
      <c r="B31" s="285" t="str">
        <f>B4</f>
        <v>N$ Million</v>
      </c>
      <c r="C31" s="287"/>
      <c r="D31" s="286"/>
      <c r="E31" s="285" t="s">
        <v>1</v>
      </c>
      <c r="F31" s="286"/>
      <c r="G31" s="144" t="s">
        <v>2</v>
      </c>
      <c r="H31" s="285" t="str">
        <f>H4</f>
        <v>Annual percentage change</v>
      </c>
      <c r="I31" s="287"/>
      <c r="J31" s="288"/>
    </row>
    <row r="32" spans="1:27" ht="17.25" thickBot="1">
      <c r="A32" s="141"/>
      <c r="B32" s="146">
        <f>B5</f>
        <v>43708</v>
      </c>
      <c r="C32" s="146">
        <f>C5</f>
        <v>44043</v>
      </c>
      <c r="D32" s="117">
        <f>D5</f>
        <v>44074</v>
      </c>
      <c r="E32" s="146" t="s">
        <v>4</v>
      </c>
      <c r="F32" s="138" t="s">
        <v>5</v>
      </c>
      <c r="G32" s="146" t="s">
        <v>4</v>
      </c>
      <c r="H32" s="118">
        <f>H5</f>
        <v>44012</v>
      </c>
      <c r="I32" s="147">
        <f>I5</f>
        <v>44043</v>
      </c>
      <c r="J32" s="136">
        <f>J5</f>
        <v>44074</v>
      </c>
    </row>
    <row r="33" spans="1:27" ht="17.25" thickTop="1">
      <c r="A33" s="142" t="s">
        <v>50</v>
      </c>
      <c r="B33" s="222">
        <v>155310.92561462597</v>
      </c>
      <c r="C33" s="223">
        <v>165136.79499106563</v>
      </c>
      <c r="D33" s="223">
        <v>166745.10176189136</v>
      </c>
      <c r="E33" s="223">
        <v>1608.3067708257295</v>
      </c>
      <c r="F33" s="223">
        <v>11434.176147265389</v>
      </c>
      <c r="G33" s="222">
        <v>0.97392393434347468</v>
      </c>
      <c r="H33" s="223">
        <v>8.2431782807292251</v>
      </c>
      <c r="I33" s="223">
        <v>7.51581798002033</v>
      </c>
      <c r="J33" s="225">
        <v>7.3621196332556167</v>
      </c>
      <c r="X33" s="149"/>
      <c r="Y33" s="149"/>
      <c r="Z33" s="149"/>
      <c r="AA33" s="149"/>
    </row>
    <row r="34" spans="1:27" ht="16.5">
      <c r="A34" s="121" t="s">
        <v>51</v>
      </c>
      <c r="B34" s="223">
        <v>20493.201674663011</v>
      </c>
      <c r="C34" s="223">
        <v>23613.214187465681</v>
      </c>
      <c r="D34" s="223">
        <v>23849.100327224332</v>
      </c>
      <c r="E34" s="223">
        <v>235.88613975865155</v>
      </c>
      <c r="F34" s="223">
        <v>3355.8986525613218</v>
      </c>
      <c r="G34" s="223">
        <v>0.99895820147968095</v>
      </c>
      <c r="H34" s="223">
        <v>38.195854463487279</v>
      </c>
      <c r="I34" s="223">
        <v>29.022633690837694</v>
      </c>
      <c r="J34" s="225">
        <v>16.375667920695932</v>
      </c>
      <c r="X34" s="149"/>
      <c r="Y34" s="149"/>
      <c r="Z34" s="149"/>
      <c r="AA34" s="149"/>
    </row>
    <row r="35" spans="1:27" ht="16.5">
      <c r="A35" s="123" t="s">
        <v>67</v>
      </c>
      <c r="B35" s="224">
        <v>170.15231353491137</v>
      </c>
      <c r="C35" s="224">
        <v>215.79898764478517</v>
      </c>
      <c r="D35" s="224">
        <v>213.28109705831395</v>
      </c>
      <c r="E35" s="224">
        <v>-2.5178905864712249</v>
      </c>
      <c r="F35" s="224">
        <v>43.128783523402575</v>
      </c>
      <c r="G35" s="224">
        <v>-1.1667759028674283</v>
      </c>
      <c r="H35" s="224">
        <v>89.864427800450841</v>
      </c>
      <c r="I35" s="224">
        <v>87.320383187863968</v>
      </c>
      <c r="J35" s="226">
        <v>25.347162567115802</v>
      </c>
      <c r="X35" s="149"/>
      <c r="Y35" s="149"/>
      <c r="Z35" s="149"/>
      <c r="AA35" s="149"/>
    </row>
    <row r="36" spans="1:27" ht="16.5">
      <c r="A36" s="123" t="s">
        <v>52</v>
      </c>
      <c r="B36" s="224">
        <v>10871.145078081776</v>
      </c>
      <c r="C36" s="224">
        <v>12948.408882849613</v>
      </c>
      <c r="D36" s="224">
        <v>13607.911880396194</v>
      </c>
      <c r="E36" s="224">
        <v>659.50299754658045</v>
      </c>
      <c r="F36" s="224">
        <v>2736.7668023144179</v>
      </c>
      <c r="G36" s="224">
        <v>5.0933130357051226</v>
      </c>
      <c r="H36" s="224">
        <v>42.516782704068561</v>
      </c>
      <c r="I36" s="224">
        <v>33.214201004660708</v>
      </c>
      <c r="J36" s="226">
        <v>25.174595524736773</v>
      </c>
      <c r="X36" s="149"/>
      <c r="Y36" s="149"/>
      <c r="Z36" s="149"/>
      <c r="AA36" s="149"/>
    </row>
    <row r="37" spans="1:27" ht="16.5">
      <c r="A37" s="123" t="s">
        <v>68</v>
      </c>
      <c r="B37" s="224">
        <v>1053.34086402</v>
      </c>
      <c r="C37" s="224">
        <v>667.85857424961409</v>
      </c>
      <c r="D37" s="224">
        <v>686.65958076391189</v>
      </c>
      <c r="E37" s="224">
        <v>18.801006514297796</v>
      </c>
      <c r="F37" s="224">
        <v>-366.68128325608814</v>
      </c>
      <c r="G37" s="224">
        <v>2.8151179365215171</v>
      </c>
      <c r="H37" s="224">
        <v>-34.121763405089794</v>
      </c>
      <c r="I37" s="224">
        <v>-34.401917017260644</v>
      </c>
      <c r="J37" s="226">
        <v>-34.811265353997115</v>
      </c>
      <c r="X37" s="149"/>
      <c r="Y37" s="149"/>
      <c r="Z37" s="149"/>
      <c r="AA37" s="149"/>
    </row>
    <row r="38" spans="1:27" ht="16.5">
      <c r="A38" s="123" t="s">
        <v>69</v>
      </c>
      <c r="B38" s="224">
        <v>8398.5634190263245</v>
      </c>
      <c r="C38" s="224">
        <v>9781.1477427216705</v>
      </c>
      <c r="D38" s="224">
        <v>9341.2477690059131</v>
      </c>
      <c r="E38" s="224">
        <v>-439.89997371575737</v>
      </c>
      <c r="F38" s="224">
        <v>942.68434997958866</v>
      </c>
      <c r="G38" s="224">
        <v>-4.49742694095481</v>
      </c>
      <c r="H38" s="224">
        <v>42.135335654501773</v>
      </c>
      <c r="I38" s="224">
        <v>31.320456785071684</v>
      </c>
      <c r="J38" s="226">
        <v>11.224352343925958</v>
      </c>
      <c r="X38" s="149"/>
      <c r="Y38" s="149"/>
      <c r="Z38" s="149"/>
      <c r="AA38" s="149"/>
    </row>
    <row r="39" spans="1:27" ht="16.5">
      <c r="A39" s="121" t="s">
        <v>55</v>
      </c>
      <c r="B39" s="223">
        <v>134817.72393996298</v>
      </c>
      <c r="C39" s="223">
        <v>141523.58080359997</v>
      </c>
      <c r="D39" s="223">
        <v>142896.00143466704</v>
      </c>
      <c r="E39" s="223">
        <v>1372.4206310670706</v>
      </c>
      <c r="F39" s="223">
        <v>8078.2774947040598</v>
      </c>
      <c r="G39" s="223">
        <v>0.9697469660350464</v>
      </c>
      <c r="H39" s="223">
        <v>4.3923918655597731</v>
      </c>
      <c r="I39" s="223">
        <v>4.6064739983086014</v>
      </c>
      <c r="J39" s="225">
        <v>5.9919996114913516</v>
      </c>
      <c r="X39" s="149"/>
      <c r="Y39" s="149"/>
      <c r="Z39" s="149"/>
      <c r="AA39" s="149"/>
    </row>
    <row r="40" spans="1:27" ht="16.5">
      <c r="A40" s="123" t="s">
        <v>70</v>
      </c>
      <c r="B40" s="224">
        <v>6491.3170512150882</v>
      </c>
      <c r="C40" s="224">
        <v>4635.8670107052149</v>
      </c>
      <c r="D40" s="224">
        <v>4162.0479224816863</v>
      </c>
      <c r="E40" s="224">
        <v>-473.81908822352852</v>
      </c>
      <c r="F40" s="224">
        <v>-2329.2691287334019</v>
      </c>
      <c r="G40" s="224">
        <v>-10.220722189169322</v>
      </c>
      <c r="H40" s="224">
        <v>-41.808503245704756</v>
      </c>
      <c r="I40" s="224">
        <v>-34.800040614324217</v>
      </c>
      <c r="J40" s="226">
        <v>-35.882843348367857</v>
      </c>
      <c r="X40" s="149"/>
      <c r="Y40" s="149"/>
      <c r="Z40" s="149"/>
      <c r="AA40" s="149"/>
    </row>
    <row r="41" spans="1:27" ht="16.5">
      <c r="A41" s="123" t="s">
        <v>57</v>
      </c>
      <c r="B41" s="224">
        <v>21152.614291691658</v>
      </c>
      <c r="C41" s="224">
        <v>28095.318736731573</v>
      </c>
      <c r="D41" s="224">
        <v>29202.758506917384</v>
      </c>
      <c r="E41" s="224">
        <v>1107.4397701858106</v>
      </c>
      <c r="F41" s="224">
        <v>8050.1442152257259</v>
      </c>
      <c r="G41" s="224">
        <v>3.9417234613464416</v>
      </c>
      <c r="H41" s="224">
        <v>31.94389618108687</v>
      </c>
      <c r="I41" s="224">
        <v>33.309542965649854</v>
      </c>
      <c r="J41" s="226">
        <v>38.057443416758503</v>
      </c>
      <c r="X41" s="149"/>
      <c r="Y41" s="149"/>
      <c r="Z41" s="149"/>
      <c r="AA41" s="149"/>
    </row>
    <row r="42" spans="1:27" ht="16.5">
      <c r="A42" s="123" t="s">
        <v>10</v>
      </c>
      <c r="B42" s="224">
        <v>5271.8014581699717</v>
      </c>
      <c r="C42" s="224">
        <v>5596.5958613958355</v>
      </c>
      <c r="D42" s="224">
        <v>5446.7932411820138</v>
      </c>
      <c r="E42" s="224">
        <v>-149.80262021382168</v>
      </c>
      <c r="F42" s="224">
        <v>174.99178301204211</v>
      </c>
      <c r="G42" s="224">
        <v>-2.676673891126029</v>
      </c>
      <c r="H42" s="224">
        <v>1.1783558226209863</v>
      </c>
      <c r="I42" s="224">
        <v>-0.24422679309010675</v>
      </c>
      <c r="J42" s="226">
        <v>3.3193925150737442</v>
      </c>
      <c r="X42" s="149"/>
      <c r="Y42" s="149"/>
      <c r="Z42" s="149"/>
      <c r="AA42" s="149"/>
    </row>
    <row r="43" spans="1:27" ht="16.5">
      <c r="A43" s="123" t="s">
        <v>71</v>
      </c>
      <c r="B43" s="224">
        <v>340.42690331</v>
      </c>
      <c r="C43" s="224">
        <v>233.27085288000001</v>
      </c>
      <c r="D43" s="224">
        <v>268.55737074000001</v>
      </c>
      <c r="E43" s="224">
        <v>35.286517860000004</v>
      </c>
      <c r="F43" s="224">
        <v>-71.86953256999999</v>
      </c>
      <c r="G43" s="224">
        <v>15.126843934570871</v>
      </c>
      <c r="H43" s="224">
        <v>-46.282836367113298</v>
      </c>
      <c r="I43" s="224">
        <v>-41.125144591517696</v>
      </c>
      <c r="J43" s="226">
        <v>-21.111590144963969</v>
      </c>
      <c r="X43" s="149"/>
      <c r="Y43" s="149"/>
      <c r="Z43" s="149"/>
      <c r="AA43" s="149"/>
    </row>
    <row r="44" spans="1:27" ht="16.5">
      <c r="A44" s="123" t="s">
        <v>12</v>
      </c>
      <c r="B44" s="224">
        <v>1361.6824857101601</v>
      </c>
      <c r="C44" s="224">
        <v>486.47956669714171</v>
      </c>
      <c r="D44" s="224">
        <v>652.3104793208114</v>
      </c>
      <c r="E44" s="224">
        <v>165.83091262366969</v>
      </c>
      <c r="F44" s="224">
        <v>-709.37200638934871</v>
      </c>
      <c r="G44" s="224">
        <v>34.087950240037088</v>
      </c>
      <c r="H44" s="224">
        <v>-48.073741518802912</v>
      </c>
      <c r="I44" s="224">
        <v>-65.996808132460899</v>
      </c>
      <c r="J44" s="226">
        <v>-52.095258170217924</v>
      </c>
      <c r="X44" s="149"/>
      <c r="Y44" s="149"/>
      <c r="Z44" s="149"/>
      <c r="AA44" s="149"/>
    </row>
    <row r="45" spans="1:27" ht="16.5">
      <c r="A45" s="123" t="s">
        <v>72</v>
      </c>
      <c r="B45" s="224">
        <v>43459.336518415475</v>
      </c>
      <c r="C45" s="224">
        <v>43275.09094018615</v>
      </c>
      <c r="D45" s="224">
        <v>43997.264014914399</v>
      </c>
      <c r="E45" s="224">
        <v>722.17307472824905</v>
      </c>
      <c r="F45" s="224">
        <v>537.92749649892357</v>
      </c>
      <c r="G45" s="224">
        <v>1.6687962036322972</v>
      </c>
      <c r="H45" s="224">
        <v>-2.5058726992886022</v>
      </c>
      <c r="I45" s="224">
        <v>-9.8779414048678404E-2</v>
      </c>
      <c r="J45" s="226">
        <v>1.237771994680557</v>
      </c>
      <c r="X45" s="149"/>
      <c r="Y45" s="149"/>
      <c r="Z45" s="149"/>
      <c r="AA45" s="149"/>
    </row>
    <row r="46" spans="1:27" ht="16.5">
      <c r="A46" s="123" t="s">
        <v>14</v>
      </c>
      <c r="B46" s="224">
        <v>56740.545231450596</v>
      </c>
      <c r="C46" s="224">
        <v>59200.957835004054</v>
      </c>
      <c r="D46" s="224">
        <v>59166.269899110754</v>
      </c>
      <c r="E46" s="224">
        <v>-34.687935893300164</v>
      </c>
      <c r="F46" s="224">
        <v>2425.7246676601571</v>
      </c>
      <c r="G46" s="224">
        <v>-5.8593538283574276E-2</v>
      </c>
      <c r="H46" s="224">
        <v>8.3501257347452906</v>
      </c>
      <c r="I46" s="224">
        <v>5.057777236797719</v>
      </c>
      <c r="J46" s="226">
        <v>4.2751169516707535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155310.92645819014</v>
      </c>
      <c r="C48" s="223">
        <v>165136.79433119585</v>
      </c>
      <c r="D48" s="223">
        <v>166745.10120700084</v>
      </c>
      <c r="E48" s="223">
        <v>1608.3068758049922</v>
      </c>
      <c r="F48" s="223">
        <v>11434.174748810707</v>
      </c>
      <c r="G48" s="223">
        <v>0.97392400180629579</v>
      </c>
      <c r="H48" s="223">
        <v>8.2431786430730511</v>
      </c>
      <c r="I48" s="223">
        <v>7.5158178499381307</v>
      </c>
      <c r="J48" s="225">
        <v>7.3621186928459963</v>
      </c>
      <c r="X48" s="149"/>
      <c r="Y48" s="149"/>
      <c r="Z48" s="149"/>
      <c r="AA48" s="149"/>
    </row>
    <row r="49" spans="1:27" ht="16.5">
      <c r="A49" s="121" t="s">
        <v>73</v>
      </c>
      <c r="B49" s="223">
        <v>6479.6050964000005</v>
      </c>
      <c r="C49" s="223">
        <v>7050.6897506500009</v>
      </c>
      <c r="D49" s="223">
        <v>7156.9289453700003</v>
      </c>
      <c r="E49" s="223">
        <v>106.23919471999943</v>
      </c>
      <c r="F49" s="223">
        <v>677.32384896999974</v>
      </c>
      <c r="G49" s="223">
        <v>1.506791512280131</v>
      </c>
      <c r="H49" s="223">
        <v>9.5495070497552774</v>
      </c>
      <c r="I49" s="223">
        <v>13.647999884786131</v>
      </c>
      <c r="J49" s="225">
        <v>10.453165569400412</v>
      </c>
      <c r="X49" s="149"/>
      <c r="Y49" s="149"/>
      <c r="Z49" s="149"/>
      <c r="AA49" s="149"/>
    </row>
    <row r="50" spans="1:27" ht="16.5">
      <c r="A50" s="123" t="s">
        <v>52</v>
      </c>
      <c r="B50" s="224">
        <v>3878.93450201</v>
      </c>
      <c r="C50" s="224">
        <v>4287.8783900500002</v>
      </c>
      <c r="D50" s="224">
        <v>4451.8029308599998</v>
      </c>
      <c r="E50" s="224">
        <v>163.9245408099996</v>
      </c>
      <c r="F50" s="224">
        <v>572.86842884999987</v>
      </c>
      <c r="G50" s="224">
        <v>3.822975511394759</v>
      </c>
      <c r="H50" s="224">
        <v>10.744576090406397</v>
      </c>
      <c r="I50" s="224">
        <v>10.294922478014328</v>
      </c>
      <c r="J50" s="226">
        <v>14.768705905014599</v>
      </c>
      <c r="X50" s="149"/>
      <c r="Y50" s="149"/>
      <c r="Z50" s="149"/>
      <c r="AA50" s="149"/>
    </row>
    <row r="51" spans="1:27" ht="16.5">
      <c r="A51" s="123" t="s">
        <v>74</v>
      </c>
      <c r="B51" s="224">
        <v>560.7896516400001</v>
      </c>
      <c r="C51" s="224">
        <v>451.48182274000004</v>
      </c>
      <c r="D51" s="224">
        <v>452.09409726000001</v>
      </c>
      <c r="E51" s="224">
        <v>0.61227451999997129</v>
      </c>
      <c r="F51" s="224">
        <v>-108.69555438000009</v>
      </c>
      <c r="G51" s="224">
        <v>0.13561443432740816</v>
      </c>
      <c r="H51" s="224">
        <v>-18.0522397422002</v>
      </c>
      <c r="I51" s="224">
        <v>-18.873310399796168</v>
      </c>
      <c r="J51" s="226">
        <v>-19.382589186894876</v>
      </c>
      <c r="X51" s="149"/>
      <c r="Y51" s="149"/>
      <c r="Z51" s="149"/>
      <c r="AA51" s="149"/>
    </row>
    <row r="52" spans="1:27" ht="16.5">
      <c r="A52" s="123" t="s">
        <v>68</v>
      </c>
      <c r="B52" s="224">
        <v>734.58083396000006</v>
      </c>
      <c r="C52" s="224">
        <v>475.47441858000002</v>
      </c>
      <c r="D52" s="224">
        <v>543.68659637000007</v>
      </c>
      <c r="E52" s="224">
        <v>68.212177790000055</v>
      </c>
      <c r="F52" s="224">
        <v>-190.89423758999999</v>
      </c>
      <c r="G52" s="224">
        <v>14.346129912459872</v>
      </c>
      <c r="H52" s="224">
        <v>-43.087125301306351</v>
      </c>
      <c r="I52" s="224">
        <v>-21.538146382451089</v>
      </c>
      <c r="J52" s="226">
        <v>-25.986825243033053</v>
      </c>
      <c r="X52" s="149"/>
      <c r="Y52" s="149"/>
      <c r="Z52" s="149"/>
      <c r="AA52" s="149"/>
    </row>
    <row r="53" spans="1:27" ht="16.5">
      <c r="A53" s="123" t="s">
        <v>75</v>
      </c>
      <c r="B53" s="224">
        <v>1305.3001087900002</v>
      </c>
      <c r="C53" s="224">
        <v>1835.8551192800001</v>
      </c>
      <c r="D53" s="224">
        <v>1709.3453208799997</v>
      </c>
      <c r="E53" s="224">
        <v>-126.50979840000036</v>
      </c>
      <c r="F53" s="224">
        <v>404.0452120899995</v>
      </c>
      <c r="G53" s="224">
        <v>-6.8910556759847168</v>
      </c>
      <c r="H53" s="224">
        <v>54.117741469750712</v>
      </c>
      <c r="I53" s="224">
        <v>59.11177432301821</v>
      </c>
      <c r="J53" s="226">
        <v>30.954200445485696</v>
      </c>
      <c r="X53" s="149"/>
      <c r="Y53" s="149"/>
      <c r="Z53" s="149"/>
      <c r="AA53" s="149"/>
    </row>
    <row r="54" spans="1:27" ht="16.5">
      <c r="A54" s="121" t="s">
        <v>76</v>
      </c>
      <c r="B54" s="223">
        <v>148831.32136179015</v>
      </c>
      <c r="C54" s="223">
        <v>158086.10458054586</v>
      </c>
      <c r="D54" s="223">
        <v>159588.17226163085</v>
      </c>
      <c r="E54" s="223">
        <v>1502.0676810849982</v>
      </c>
      <c r="F54" s="223">
        <v>10756.850899840705</v>
      </c>
      <c r="G54" s="223">
        <v>0.95015794403339271</v>
      </c>
      <c r="H54" s="223">
        <v>8.1866644803512827</v>
      </c>
      <c r="I54" s="223">
        <v>7.2576990575936833</v>
      </c>
      <c r="J54" s="225">
        <v>7.2275451171277041</v>
      </c>
      <c r="X54" s="149"/>
      <c r="Y54" s="149"/>
      <c r="Z54" s="149"/>
      <c r="AA54" s="149"/>
    </row>
    <row r="55" spans="1:27" ht="16.5">
      <c r="A55" s="121" t="s">
        <v>77</v>
      </c>
      <c r="B55" s="223">
        <v>108779.40529980604</v>
      </c>
      <c r="C55" s="223">
        <v>120876.44509863913</v>
      </c>
      <c r="D55" s="223">
        <v>121398.64386122706</v>
      </c>
      <c r="E55" s="223">
        <v>522.19876258792647</v>
      </c>
      <c r="F55" s="223">
        <v>12619.238561421022</v>
      </c>
      <c r="G55" s="223">
        <v>0.43201035748677441</v>
      </c>
      <c r="H55" s="223">
        <v>15.043032768457337</v>
      </c>
      <c r="I55" s="223">
        <v>14.12259700512945</v>
      </c>
      <c r="J55" s="225">
        <v>11.600760756727112</v>
      </c>
      <c r="X55" s="149"/>
      <c r="Y55" s="149"/>
      <c r="Z55" s="149"/>
      <c r="AA55" s="149"/>
    </row>
    <row r="56" spans="1:27" ht="15">
      <c r="A56" s="125" t="s">
        <v>78</v>
      </c>
      <c r="B56" s="224">
        <v>50317.199015758051</v>
      </c>
      <c r="C56" s="224">
        <v>57917.716704720748</v>
      </c>
      <c r="D56" s="224">
        <v>58454.646748156352</v>
      </c>
      <c r="E56" s="224">
        <v>536.9300434356046</v>
      </c>
      <c r="F56" s="224">
        <v>8137.447732398301</v>
      </c>
      <c r="G56" s="224">
        <v>0.92705664861239256</v>
      </c>
      <c r="H56" s="224">
        <v>15.73120357423123</v>
      </c>
      <c r="I56" s="224">
        <v>16.985681002118881</v>
      </c>
      <c r="J56" s="226">
        <v>16.172298720065598</v>
      </c>
      <c r="X56" s="149"/>
      <c r="Y56" s="149"/>
      <c r="Z56" s="149"/>
      <c r="AA56" s="149"/>
    </row>
    <row r="57" spans="1:27" ht="15">
      <c r="A57" s="125" t="s">
        <v>75</v>
      </c>
      <c r="B57" s="224">
        <v>58462.206284047992</v>
      </c>
      <c r="C57" s="224">
        <v>62958.728393918384</v>
      </c>
      <c r="D57" s="224">
        <v>62943.997113070713</v>
      </c>
      <c r="E57" s="224">
        <v>-14.73128084767086</v>
      </c>
      <c r="F57" s="224">
        <v>4481.7908290227206</v>
      </c>
      <c r="G57" s="224">
        <v>-2.3398313821559213E-2</v>
      </c>
      <c r="H57" s="224">
        <v>14.435743158458521</v>
      </c>
      <c r="I57" s="224">
        <v>11.609789867833172</v>
      </c>
      <c r="J57" s="226">
        <v>7.6661335825186399</v>
      </c>
      <c r="X57" s="149"/>
      <c r="Y57" s="149"/>
      <c r="Z57" s="149"/>
      <c r="AA57" s="149"/>
    </row>
    <row r="58" spans="1:27" ht="16.5">
      <c r="A58" s="121" t="s">
        <v>79</v>
      </c>
      <c r="B58" s="223">
        <v>3482.31134178</v>
      </c>
      <c r="C58" s="223">
        <v>4431.3118937200006</v>
      </c>
      <c r="D58" s="223">
        <v>4827.1526402600002</v>
      </c>
      <c r="E58" s="223">
        <v>395.8407465399996</v>
      </c>
      <c r="F58" s="223">
        <v>1344.8412984800002</v>
      </c>
      <c r="G58" s="223">
        <v>8.9328116827204269</v>
      </c>
      <c r="H58" s="223">
        <v>46.993975885720772</v>
      </c>
      <c r="I58" s="223">
        <v>40.97384478535929</v>
      </c>
      <c r="J58" s="225">
        <v>38.619214840008482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30698.044383570003</v>
      </c>
      <c r="C60" s="223">
        <v>24844.407190630001</v>
      </c>
      <c r="D60" s="223">
        <v>24763.045033030005</v>
      </c>
      <c r="E60" s="223">
        <v>-81.362157599996863</v>
      </c>
      <c r="F60" s="223">
        <v>-5934.999350539998</v>
      </c>
      <c r="G60" s="223">
        <v>-0.32748681413772829</v>
      </c>
      <c r="H60" s="223">
        <v>-20.101827729194227</v>
      </c>
      <c r="I60" s="223">
        <v>-20.874617666263816</v>
      </c>
      <c r="J60" s="225">
        <v>-19.333477000627724</v>
      </c>
      <c r="X60" s="149"/>
      <c r="Y60" s="149"/>
      <c r="Z60" s="149"/>
      <c r="AA60" s="149"/>
    </row>
    <row r="61" spans="1:27" ht="16.5">
      <c r="A61" s="121" t="s">
        <v>82</v>
      </c>
      <c r="B61" s="223">
        <v>1985.86967669</v>
      </c>
      <c r="C61" s="223">
        <v>2316.8436587800002</v>
      </c>
      <c r="D61" s="223">
        <v>2542.6481154599996</v>
      </c>
      <c r="E61" s="223">
        <v>225.80445667999948</v>
      </c>
      <c r="F61" s="223">
        <v>556.77843876999964</v>
      </c>
      <c r="G61" s="223">
        <v>9.7462103592653762</v>
      </c>
      <c r="H61" s="223">
        <v>2.0545982803398459</v>
      </c>
      <c r="I61" s="223">
        <v>5.921545656503298</v>
      </c>
      <c r="J61" s="225">
        <v>28.037007931861098</v>
      </c>
      <c r="X61" s="149"/>
      <c r="Y61" s="149"/>
      <c r="Z61" s="149"/>
      <c r="AA61" s="149"/>
    </row>
    <row r="62" spans="1:27" ht="16.5">
      <c r="A62" s="121" t="s">
        <v>83</v>
      </c>
      <c r="B62" s="223">
        <v>448.93026593999991</v>
      </c>
      <c r="C62" s="223">
        <v>66.513000000000005</v>
      </c>
      <c r="D62" s="223">
        <v>83.674822000000006</v>
      </c>
      <c r="E62" s="223">
        <v>17.161822000000001</v>
      </c>
      <c r="F62" s="223">
        <v>-365.25544393999991</v>
      </c>
      <c r="G62" s="223">
        <v>25.802207087336313</v>
      </c>
      <c r="H62" s="223">
        <v>-85.303611941916643</v>
      </c>
      <c r="I62" s="223">
        <v>-85.341577348064931</v>
      </c>
      <c r="J62" s="225">
        <v>-81.361287409572142</v>
      </c>
      <c r="X62" s="149"/>
      <c r="Y62" s="149"/>
      <c r="Z62" s="149"/>
      <c r="AA62" s="149"/>
    </row>
    <row r="63" spans="1:27" ht="16.5">
      <c r="A63" s="121" t="s">
        <v>68</v>
      </c>
      <c r="B63" s="223">
        <v>32.058941040000001</v>
      </c>
      <c r="C63" s="223">
        <v>8.7461118100000004</v>
      </c>
      <c r="D63" s="223">
        <v>8.7884738599999999</v>
      </c>
      <c r="E63" s="223">
        <v>4.2362049999999485E-2</v>
      </c>
      <c r="F63" s="223">
        <v>-23.270467180000001</v>
      </c>
      <c r="G63" s="223">
        <v>0.4843529435738958</v>
      </c>
      <c r="H63" s="223">
        <v>-89.523526714892697</v>
      </c>
      <c r="I63" s="223">
        <v>-90.421831054116922</v>
      </c>
      <c r="J63" s="225">
        <v>-72.586512296102967</v>
      </c>
      <c r="X63" s="149"/>
      <c r="Y63" s="149"/>
      <c r="Z63" s="149"/>
      <c r="AA63" s="149"/>
    </row>
    <row r="64" spans="1:27" ht="16.5">
      <c r="A64" s="121" t="s">
        <v>84</v>
      </c>
      <c r="B64" s="223">
        <v>181.505709</v>
      </c>
      <c r="C64" s="223">
        <v>173.126778</v>
      </c>
      <c r="D64" s="223">
        <v>183.107405</v>
      </c>
      <c r="E64" s="223">
        <v>9.9806269999999984</v>
      </c>
      <c r="F64" s="223">
        <v>1.601696000000004</v>
      </c>
      <c r="G64" s="223">
        <v>5.7649238987165887</v>
      </c>
      <c r="H64" s="223">
        <v>-24.866629114323317</v>
      </c>
      <c r="I64" s="223">
        <v>-45.363540545575511</v>
      </c>
      <c r="J64" s="225">
        <v>0.88244937794215161</v>
      </c>
      <c r="X64" s="149"/>
      <c r="Y64" s="149"/>
      <c r="Z64" s="149"/>
      <c r="AA64" s="149"/>
    </row>
    <row r="65" spans="1:27" ht="16.5">
      <c r="A65" s="121" t="s">
        <v>126</v>
      </c>
      <c r="B65" s="223">
        <v>20625.278189739998</v>
      </c>
      <c r="C65" s="223">
        <v>21894.214599759998</v>
      </c>
      <c r="D65" s="223">
        <v>22012.634274559998</v>
      </c>
      <c r="E65" s="223">
        <v>118.41967479999948</v>
      </c>
      <c r="F65" s="223">
        <v>1387.3560848199995</v>
      </c>
      <c r="G65" s="223">
        <v>0.54087199273773479</v>
      </c>
      <c r="H65" s="223">
        <v>7.6353611702181183</v>
      </c>
      <c r="I65" s="223">
        <v>2.946818673293933</v>
      </c>
      <c r="J65" s="225">
        <v>6.7264842299685341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-17402.082445775879</v>
      </c>
      <c r="C66" s="232">
        <v>-16525.503750793301</v>
      </c>
      <c r="D66" s="232">
        <v>-16231.52236376622</v>
      </c>
      <c r="E66" s="232">
        <v>293.98138702708093</v>
      </c>
      <c r="F66" s="232">
        <v>1170.5600820096588</v>
      </c>
      <c r="G66" s="232">
        <v>-1.7789556763918313</v>
      </c>
      <c r="H66" s="232">
        <v>0.13057936390102043</v>
      </c>
      <c r="I66" s="232">
        <v>-4.9598048481012285</v>
      </c>
      <c r="J66" s="233">
        <v>-6.7265517541194981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91" t="s">
        <v>124</v>
      </c>
      <c r="B69" s="292"/>
      <c r="C69" s="292"/>
      <c r="D69" s="292"/>
      <c r="E69" s="292"/>
      <c r="F69" s="292"/>
      <c r="G69" s="292"/>
      <c r="H69" s="292"/>
      <c r="I69" s="292"/>
      <c r="J69" s="293"/>
    </row>
    <row r="70" spans="1:27" ht="19.5" customHeight="1">
      <c r="A70" s="294"/>
      <c r="B70" s="295"/>
      <c r="C70" s="295"/>
      <c r="D70" s="295"/>
      <c r="E70" s="295"/>
      <c r="F70" s="295"/>
      <c r="G70" s="295"/>
      <c r="H70" s="295"/>
      <c r="I70" s="295"/>
      <c r="J70" s="296"/>
    </row>
    <row r="71" spans="1:27" ht="19.5" customHeight="1">
      <c r="A71" s="140"/>
      <c r="B71" s="285" t="str">
        <f>B4</f>
        <v>N$ Million</v>
      </c>
      <c r="C71" s="287"/>
      <c r="D71" s="286"/>
      <c r="E71" s="285" t="s">
        <v>1</v>
      </c>
      <c r="F71" s="286"/>
      <c r="G71" s="143" t="s">
        <v>2</v>
      </c>
      <c r="H71" s="285" t="str">
        <f>H4</f>
        <v>Annual percentage change</v>
      </c>
      <c r="I71" s="287"/>
      <c r="J71" s="288"/>
    </row>
    <row r="72" spans="1:27" ht="17.25" thickBot="1">
      <c r="A72" s="141"/>
      <c r="B72" s="139">
        <f>B5</f>
        <v>43708</v>
      </c>
      <c r="C72" s="139">
        <f>C5</f>
        <v>44043</v>
      </c>
      <c r="D72" s="146">
        <f>D5</f>
        <v>44074</v>
      </c>
      <c r="E72" s="146" t="s">
        <v>4</v>
      </c>
      <c r="F72" s="138" t="s">
        <v>5</v>
      </c>
      <c r="G72" s="146" t="s">
        <v>4</v>
      </c>
      <c r="H72" s="139">
        <f>H5</f>
        <v>44012</v>
      </c>
      <c r="I72" s="139">
        <f>I5</f>
        <v>44043</v>
      </c>
      <c r="J72" s="148">
        <f>J5</f>
        <v>44074</v>
      </c>
    </row>
    <row r="73" spans="1:27" ht="17.25" thickTop="1">
      <c r="A73" s="121" t="s">
        <v>50</v>
      </c>
      <c r="B73" s="223">
        <v>163821.07005394244</v>
      </c>
      <c r="C73" s="223">
        <v>175659.09946999914</v>
      </c>
      <c r="D73" s="223">
        <v>176578.16373093164</v>
      </c>
      <c r="E73" s="223">
        <v>919.06426093250047</v>
      </c>
      <c r="F73" s="223">
        <v>12757.0936769892</v>
      </c>
      <c r="G73" s="223">
        <v>0.5232090245853982</v>
      </c>
      <c r="H73" s="223">
        <v>10.795153553887189</v>
      </c>
      <c r="I73" s="223">
        <v>8.5800625213768456</v>
      </c>
      <c r="J73" s="225">
        <v>7.7872117870970925</v>
      </c>
    </row>
    <row r="74" spans="1:27" ht="16.5">
      <c r="A74" s="121" t="s">
        <v>6</v>
      </c>
      <c r="B74" s="223">
        <v>44475.044001614573</v>
      </c>
      <c r="C74" s="223">
        <v>48681.47745856439</v>
      </c>
      <c r="D74" s="223">
        <v>46873.540324656293</v>
      </c>
      <c r="E74" s="223">
        <v>-1807.9371339080972</v>
      </c>
      <c r="F74" s="223">
        <v>2398.4963230417197</v>
      </c>
      <c r="G74" s="223">
        <v>-3.7138090877519829</v>
      </c>
      <c r="H74" s="223">
        <v>10.158178026989972</v>
      </c>
      <c r="I74" s="223">
        <v>9.3543907875388612</v>
      </c>
      <c r="J74" s="225">
        <v>5.3929037663338733</v>
      </c>
      <c r="X74" s="149"/>
      <c r="Y74" s="149"/>
      <c r="Z74" s="149"/>
      <c r="AA74" s="149"/>
    </row>
    <row r="75" spans="1:27" ht="16.5">
      <c r="A75" s="121" t="s">
        <v>7</v>
      </c>
      <c r="B75" s="223">
        <v>119346.02605232787</v>
      </c>
      <c r="C75" s="223">
        <v>126977.62201143475</v>
      </c>
      <c r="D75" s="223">
        <v>129704.62340627536</v>
      </c>
      <c r="E75" s="223">
        <v>2727.0013948406122</v>
      </c>
      <c r="F75" s="223">
        <v>10358.597353947494</v>
      </c>
      <c r="G75" s="223">
        <v>2.147623614021569</v>
      </c>
      <c r="H75" s="223">
        <v>11.011350889511135</v>
      </c>
      <c r="I75" s="223">
        <v>8.2860958165421863</v>
      </c>
      <c r="J75" s="225">
        <v>8.6794656651623399</v>
      </c>
      <c r="X75" s="149"/>
      <c r="Y75" s="149"/>
      <c r="Z75" s="149"/>
      <c r="AA75" s="149"/>
    </row>
    <row r="76" spans="1:27" ht="16.5">
      <c r="A76" s="107" t="s">
        <v>85</v>
      </c>
      <c r="B76" s="224">
        <v>12091.504045601658</v>
      </c>
      <c r="C76" s="224">
        <v>18096.33543837157</v>
      </c>
      <c r="D76" s="224">
        <v>20083.450713477385</v>
      </c>
      <c r="E76" s="224">
        <v>1987.1152751058144</v>
      </c>
      <c r="F76" s="224">
        <v>7991.9466678757271</v>
      </c>
      <c r="G76" s="224">
        <v>10.980760617933313</v>
      </c>
      <c r="H76" s="224">
        <v>89.042569073261376</v>
      </c>
      <c r="I76" s="224">
        <v>79.515063785368</v>
      </c>
      <c r="J76" s="226">
        <v>66.09555467818609</v>
      </c>
      <c r="X76" s="149"/>
      <c r="Y76" s="149"/>
      <c r="Z76" s="149"/>
      <c r="AA76" s="149"/>
    </row>
    <row r="77" spans="1:27" ht="16.5">
      <c r="A77" s="121" t="s">
        <v>86</v>
      </c>
      <c r="B77" s="223">
        <v>107254.52200672621</v>
      </c>
      <c r="C77" s="223">
        <v>108881.28657306317</v>
      </c>
      <c r="D77" s="223">
        <v>109621.17269279798</v>
      </c>
      <c r="E77" s="223">
        <v>739.88611973480147</v>
      </c>
      <c r="F77" s="223">
        <v>2366.6506860717636</v>
      </c>
      <c r="G77" s="223">
        <v>0.67953469601805239</v>
      </c>
      <c r="H77" s="223">
        <v>2.478185665749649</v>
      </c>
      <c r="I77" s="223">
        <v>1.586781575153779</v>
      </c>
      <c r="J77" s="225">
        <v>2.2065742700558104</v>
      </c>
      <c r="X77" s="149"/>
      <c r="Y77" s="149"/>
      <c r="Z77" s="149"/>
      <c r="AA77" s="149"/>
    </row>
    <row r="78" spans="1:27" ht="16.5">
      <c r="A78" s="111" t="s">
        <v>10</v>
      </c>
      <c r="B78" s="224">
        <v>5271.8024591699714</v>
      </c>
      <c r="C78" s="224">
        <v>5596.5968623958352</v>
      </c>
      <c r="D78" s="224">
        <v>5446.7942421820135</v>
      </c>
      <c r="E78" s="224">
        <v>-149.80262021382168</v>
      </c>
      <c r="F78" s="224">
        <v>174.99178301204211</v>
      </c>
      <c r="G78" s="224">
        <v>-2.6766734123796283</v>
      </c>
      <c r="H78" s="224">
        <v>1.1783556203794063</v>
      </c>
      <c r="I78" s="224">
        <v>-0.24422673173387466</v>
      </c>
      <c r="J78" s="226">
        <v>3.3193918847936885</v>
      </c>
      <c r="X78" s="149"/>
      <c r="Y78" s="149"/>
      <c r="Z78" s="149"/>
      <c r="AA78" s="149"/>
    </row>
    <row r="79" spans="1:27" ht="16.5">
      <c r="A79" s="111" t="s">
        <v>11</v>
      </c>
      <c r="B79" s="224">
        <v>340.42690331</v>
      </c>
      <c r="C79" s="224">
        <v>233.27085288000001</v>
      </c>
      <c r="D79" s="224">
        <v>268.55737074000001</v>
      </c>
      <c r="E79" s="224">
        <v>35.286517860000004</v>
      </c>
      <c r="F79" s="224">
        <v>-71.86953256999999</v>
      </c>
      <c r="G79" s="224">
        <v>15.126843934570871</v>
      </c>
      <c r="H79" s="224">
        <v>-46.282836367113298</v>
      </c>
      <c r="I79" s="224">
        <v>-41.125144591517696</v>
      </c>
      <c r="J79" s="226">
        <v>-21.111590144963969</v>
      </c>
      <c r="X79" s="149"/>
      <c r="Y79" s="149"/>
      <c r="Z79" s="149"/>
      <c r="AA79" s="149"/>
    </row>
    <row r="80" spans="1:27" ht="16.5">
      <c r="A80" s="111" t="s">
        <v>12</v>
      </c>
      <c r="B80" s="224">
        <v>1361.6824857101601</v>
      </c>
      <c r="C80" s="224">
        <v>486.47956669714171</v>
      </c>
      <c r="D80" s="224">
        <v>652.3104793208114</v>
      </c>
      <c r="E80" s="224">
        <v>165.83091262366969</v>
      </c>
      <c r="F80" s="224">
        <v>-709.37200638934871</v>
      </c>
      <c r="G80" s="224">
        <v>34.087950240037088</v>
      </c>
      <c r="H80" s="224">
        <v>-48.073741518802912</v>
      </c>
      <c r="I80" s="224">
        <v>-65.996808132460899</v>
      </c>
      <c r="J80" s="226">
        <v>-52.095258170217924</v>
      </c>
      <c r="X80" s="149"/>
      <c r="Y80" s="149"/>
      <c r="Z80" s="149"/>
      <c r="AA80" s="149"/>
    </row>
    <row r="81" spans="1:27" ht="16.5">
      <c r="A81" s="111" t="s">
        <v>87</v>
      </c>
      <c r="B81" s="224">
        <v>43459.336518415475</v>
      </c>
      <c r="C81" s="224">
        <v>43275.09094018615</v>
      </c>
      <c r="D81" s="224">
        <v>43997.264014914399</v>
      </c>
      <c r="E81" s="224">
        <v>722.17307472824905</v>
      </c>
      <c r="F81" s="224">
        <v>537.92749649892357</v>
      </c>
      <c r="G81" s="224">
        <v>1.6687962036322972</v>
      </c>
      <c r="H81" s="224">
        <v>-2.5058726992886022</v>
      </c>
      <c r="I81" s="224">
        <v>-9.8779414048678404E-2</v>
      </c>
      <c r="J81" s="226">
        <v>1.237771994680557</v>
      </c>
      <c r="X81" s="149"/>
      <c r="Y81" s="149"/>
      <c r="Z81" s="149"/>
      <c r="AA81" s="149"/>
    </row>
    <row r="82" spans="1:27" ht="16.5">
      <c r="A82" s="111" t="s">
        <v>14</v>
      </c>
      <c r="B82" s="224">
        <v>56821.273640120598</v>
      </c>
      <c r="C82" s="224">
        <v>59289.848350904052</v>
      </c>
      <c r="D82" s="224">
        <v>59256.246585640751</v>
      </c>
      <c r="E82" s="224">
        <v>-33.601765263301786</v>
      </c>
      <c r="F82" s="224">
        <v>2434.9729455201523</v>
      </c>
      <c r="G82" s="224">
        <v>-5.6673724419781024E-2</v>
      </c>
      <c r="H82" s="224">
        <v>8.3708738833302618</v>
      </c>
      <c r="I82" s="224">
        <v>5.0763671532485262</v>
      </c>
      <c r="J82" s="226">
        <v>4.2853191939028505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163821.0538821466</v>
      </c>
      <c r="C84" s="223">
        <v>175659.18049475935</v>
      </c>
      <c r="D84" s="223">
        <v>176578.22086463118</v>
      </c>
      <c r="E84" s="223">
        <v>919.04036987182917</v>
      </c>
      <c r="F84" s="223">
        <v>12757.166982484574</v>
      </c>
      <c r="G84" s="223">
        <v>0.52319518244550522</v>
      </c>
      <c r="H84" s="223">
        <v>10.795217280661021</v>
      </c>
      <c r="I84" s="223">
        <v>8.5801243124396365</v>
      </c>
      <c r="J84" s="225">
        <v>7.7872573031193753</v>
      </c>
      <c r="X84" s="149"/>
      <c r="Y84" s="149"/>
      <c r="Z84" s="149"/>
      <c r="AA84" s="149"/>
    </row>
    <row r="85" spans="1:27" ht="16.5">
      <c r="A85" s="121" t="s">
        <v>88</v>
      </c>
      <c r="B85" s="223">
        <v>111792.48761230095</v>
      </c>
      <c r="C85" s="223">
        <v>123823.16785011391</v>
      </c>
      <c r="D85" s="223">
        <v>124426.24564180538</v>
      </c>
      <c r="E85" s="223">
        <v>603.0777916914667</v>
      </c>
      <c r="F85" s="223">
        <v>12633.758029504432</v>
      </c>
      <c r="G85" s="223">
        <v>0.48704761973259281</v>
      </c>
      <c r="H85" s="223">
        <v>14.67343032846891</v>
      </c>
      <c r="I85" s="223">
        <v>13.851561718666261</v>
      </c>
      <c r="J85" s="225">
        <v>11.301079615759704</v>
      </c>
      <c r="X85" s="149"/>
      <c r="Y85" s="149"/>
      <c r="Z85" s="149"/>
      <c r="AA85" s="149"/>
    </row>
    <row r="86" spans="1:27" ht="16.5">
      <c r="A86" s="107" t="s">
        <v>89</v>
      </c>
      <c r="B86" s="224">
        <v>3013.0823124949111</v>
      </c>
      <c r="C86" s="224">
        <v>2946.7227514747851</v>
      </c>
      <c r="D86" s="224">
        <v>3027.601780578314</v>
      </c>
      <c r="E86" s="224">
        <v>80.879029103528865</v>
      </c>
      <c r="F86" s="224">
        <v>14.519468083402899</v>
      </c>
      <c r="G86" s="224">
        <v>2.7447111901874877</v>
      </c>
      <c r="H86" s="224">
        <v>1.7143373207560586</v>
      </c>
      <c r="I86" s="224">
        <v>3.7445687707747339</v>
      </c>
      <c r="J86" s="226">
        <v>0.48188089728556349</v>
      </c>
      <c r="X86" s="149"/>
      <c r="Y86" s="149"/>
      <c r="Z86" s="149"/>
      <c r="AA86" s="149"/>
    </row>
    <row r="87" spans="1:27" ht="16.5">
      <c r="A87" s="107" t="s">
        <v>90</v>
      </c>
      <c r="B87" s="224">
        <v>50317.199015758044</v>
      </c>
      <c r="C87" s="224">
        <v>57917.716704720748</v>
      </c>
      <c r="D87" s="224">
        <v>58454.64674815636</v>
      </c>
      <c r="E87" s="224">
        <v>536.93004343561188</v>
      </c>
      <c r="F87" s="224">
        <v>8137.4477323983156</v>
      </c>
      <c r="G87" s="224">
        <v>0.92705664861240678</v>
      </c>
      <c r="H87" s="224">
        <v>15.73120357423123</v>
      </c>
      <c r="I87" s="224">
        <v>16.985681002118881</v>
      </c>
      <c r="J87" s="226">
        <v>16.172298720065626</v>
      </c>
      <c r="X87" s="149"/>
      <c r="Y87" s="149"/>
      <c r="Z87" s="149"/>
      <c r="AA87" s="149"/>
    </row>
    <row r="88" spans="1:27" ht="16.5">
      <c r="A88" s="107" t="s">
        <v>91</v>
      </c>
      <c r="B88" s="224">
        <v>58462.206284047992</v>
      </c>
      <c r="C88" s="224">
        <v>62958.728393918384</v>
      </c>
      <c r="D88" s="224">
        <v>62943.997113070713</v>
      </c>
      <c r="E88" s="224">
        <v>-14.73128084767086</v>
      </c>
      <c r="F88" s="224">
        <v>4481.7908290227206</v>
      </c>
      <c r="G88" s="224">
        <v>-2.3398313821559213E-2</v>
      </c>
      <c r="H88" s="224">
        <v>14.435743158458521</v>
      </c>
      <c r="I88" s="224">
        <v>11.609789867833172</v>
      </c>
      <c r="J88" s="226">
        <v>7.6661335825186399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4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52028.566269845673</v>
      </c>
      <c r="C90" s="228">
        <v>51836.012644645445</v>
      </c>
      <c r="D90" s="228">
        <v>52151.975222825786</v>
      </c>
      <c r="E90" s="228">
        <v>315.96257818034064</v>
      </c>
      <c r="F90" s="228">
        <v>123.4089529801131</v>
      </c>
      <c r="G90" s="228">
        <v>0.60954259801265209</v>
      </c>
      <c r="H90" s="228">
        <v>2.5221334547707102</v>
      </c>
      <c r="I90" s="228">
        <v>-2.2330331433838353</v>
      </c>
      <c r="J90" s="230">
        <v>0.23719460640153045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9" t="s">
        <v>98</v>
      </c>
      <c r="D2" s="299"/>
      <c r="E2" s="299"/>
      <c r="F2" s="299"/>
      <c r="G2" s="299"/>
      <c r="H2" s="299"/>
      <c r="I2" s="299"/>
      <c r="J2" s="299"/>
      <c r="K2" s="299"/>
      <c r="L2" s="300"/>
      <c r="M2" s="97"/>
    </row>
    <row r="3" spans="3:14" ht="19.5">
      <c r="C3" s="301" t="s">
        <v>99</v>
      </c>
      <c r="D3" s="301"/>
      <c r="E3" s="301"/>
      <c r="F3" s="301"/>
      <c r="G3" s="301"/>
      <c r="H3" s="301"/>
      <c r="I3" s="301"/>
      <c r="J3" s="301"/>
      <c r="K3" s="301"/>
      <c r="L3" s="302"/>
      <c r="M3" s="98"/>
    </row>
    <row r="4" spans="3:14" ht="16.5">
      <c r="C4" s="45"/>
      <c r="D4" s="297" t="s">
        <v>100</v>
      </c>
      <c r="E4" s="297"/>
      <c r="F4" s="297"/>
      <c r="G4" s="46" t="s">
        <v>1</v>
      </c>
      <c r="H4" s="46"/>
      <c r="I4" s="47" t="s">
        <v>2</v>
      </c>
      <c r="J4" s="297" t="s">
        <v>93</v>
      </c>
      <c r="K4" s="297"/>
      <c r="L4" s="298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3" t="s">
        <v>102</v>
      </c>
      <c r="D29" s="303"/>
      <c r="E29" s="303"/>
      <c r="F29" s="303"/>
      <c r="G29" s="303"/>
      <c r="H29" s="303"/>
      <c r="I29" s="303"/>
      <c r="J29" s="303"/>
      <c r="K29" s="303"/>
      <c r="L29" s="304"/>
      <c r="M29" s="78"/>
      <c r="N29" s="57"/>
    </row>
    <row r="30" spans="3:22" ht="16.5">
      <c r="C30" s="45"/>
      <c r="D30" s="297" t="s">
        <v>100</v>
      </c>
      <c r="E30" s="297"/>
      <c r="F30" s="297"/>
      <c r="G30" s="46" t="s">
        <v>1</v>
      </c>
      <c r="H30" s="46"/>
      <c r="I30" s="47" t="s">
        <v>2</v>
      </c>
      <c r="J30" s="297" t="s">
        <v>93</v>
      </c>
      <c r="K30" s="297"/>
      <c r="L30" s="298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1" t="s">
        <v>101</v>
      </c>
      <c r="D68" s="301"/>
      <c r="E68" s="301"/>
      <c r="F68" s="301"/>
      <c r="G68" s="301"/>
      <c r="H68" s="301"/>
      <c r="I68" s="301"/>
      <c r="J68" s="301"/>
      <c r="K68" s="301"/>
      <c r="L68" s="302"/>
      <c r="M68" s="78"/>
      <c r="N68" s="57"/>
    </row>
    <row r="69" spans="3:22" ht="16.5">
      <c r="C69" s="45"/>
      <c r="D69" s="297" t="s">
        <v>100</v>
      </c>
      <c r="E69" s="297"/>
      <c r="F69" s="297"/>
      <c r="G69" s="46" t="s">
        <v>1</v>
      </c>
      <c r="H69" s="46"/>
      <c r="I69" s="47" t="s">
        <v>2</v>
      </c>
      <c r="J69" s="297" t="s">
        <v>93</v>
      </c>
      <c r="K69" s="297"/>
      <c r="L69" s="298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C34F84C9-7F32-4019-A4A5-F2E796164D84}"/>
</file>

<file path=customXml/itemProps2.xml><?xml version="1.0" encoding="utf-8"?>
<ds:datastoreItem xmlns:ds="http://schemas.openxmlformats.org/officeDocument/2006/customXml" ds:itemID="{C63C1D6B-D601-4AE9-A2E2-74B21BF73AD7}"/>
</file>

<file path=customXml/itemProps3.xml><?xml version="1.0" encoding="utf-8"?>
<ds:datastoreItem xmlns:ds="http://schemas.openxmlformats.org/officeDocument/2006/customXml" ds:itemID="{F92F29E2-341C-4209-81B6-135C2BA47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2020-09-30T18:13:50Z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