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653801D8-F612-4D5E-8065-88C684D67ECF}" xr6:coauthVersionLast="36" xr6:coauthVersionMax="46" xr10:uidLastSave="{00000000-0000-0000-0000-000000000000}"/>
  <bookViews>
    <workbookView xWindow="-120" yWindow="-120" windowWidth="21840" windowHeight="13290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</workbook>
</file>

<file path=xl/calcChain.xml><?xml version="1.0" encoding="utf-8"?>
<calcChain xmlns="http://schemas.openxmlformats.org/spreadsheetml/2006/main">
  <c r="B28" i="4" l="1"/>
  <c r="B26" i="4"/>
  <c r="B24" i="4"/>
  <c r="B22" i="4"/>
  <c r="C17" i="4" l="1"/>
  <c r="C22" i="4" l="1"/>
  <c r="C24" i="4"/>
  <c r="C26" i="4"/>
  <c r="C28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4" i="37" l="1"/>
  <c r="B74" i="37"/>
  <c r="B32" i="37"/>
  <c r="H32" i="37"/>
  <c r="B30" i="4" l="1"/>
  <c r="B19" i="4"/>
  <c r="B14" i="4"/>
  <c r="J33" i="37" l="1"/>
  <c r="J75" i="37"/>
  <c r="I75" i="37"/>
  <c r="H75" i="37"/>
  <c r="C75" i="37"/>
  <c r="D75" i="37"/>
  <c r="B75" i="37"/>
  <c r="I33" i="37"/>
  <c r="H33" i="37"/>
  <c r="C33" i="37"/>
  <c r="D33" i="37"/>
  <c r="B33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<sst xmlns="http://schemas.openxmlformats.org/spreadsheetml/2006/main" count="325" uniqueCount="129">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</sst>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£&quot;#,##0;[Red]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[$-409]mmm\-yy;@"/>
    <numFmt numFmtId="171" formatCode="#,##0.0"/>
    <numFmt numFmtId="172" formatCode="_-[$€-2]* #,##0.00_-;\-[$€-2]* #,##0.00_-;_-[$€-2]* &quot;-&quot;??_-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[Black][&gt;0.05]#,##0.0;[Black][&lt;-0.05]\-#,##0.0;;"/>
    <numFmt numFmtId="179" formatCode="[Black][&gt;0.5]#,##0;[Black][&lt;-0.5]\-#,##0;;"/>
    <numFmt numFmtId="180" formatCode="0.0"/>
    <numFmt numFmtId="181" formatCode="#,##0.0_);\(#,##0.0\)"/>
    <numFmt numFmtId="182" formatCode="_(* #,##0.0_);_(* \(#,##0.0\);_(* &quot;-&quot;??_);_(@_)"/>
    <numFmt numFmtId="183" formatCode="_ * #,##0.0_ ;_ * \-#,##0.0_ ;_ * &quot;-&quot;??_ ;_ @_ "/>
    <numFmt numFmtId="184" formatCode="0.0000"/>
    <numFmt numFmtId="185" formatCode="_-* #,##0.00\ _€_-;\-* #,##0.00\ _€_-;_-* &quot;-&quot;??\ _€_-;_-@_-"/>
    <numFmt numFmtId="186" formatCode="[$-816]dd/mmm/yy;@"/>
    <numFmt numFmtId="187" formatCode="0.000000000000"/>
    <numFmt numFmtId="188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7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9" fontId="5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78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6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9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6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74" fillId="0" borderId="0" applyFont="0" applyFill="0" applyBorder="0" applyAlignment="0" applyProtection="0"/>
    <xf numFmtId="169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168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5" fillId="0" borderId="0"/>
    <xf numFmtId="186" fontId="5" fillId="0" borderId="0"/>
    <xf numFmtId="186" fontId="127" fillId="0" borderId="0" applyNumberFormat="0" applyFill="0" applyBorder="0" applyAlignment="0" applyProtection="0">
      <alignment vertical="top"/>
      <protection locked="0"/>
    </xf>
    <xf numFmtId="186" fontId="5" fillId="0" borderId="0"/>
    <xf numFmtId="186" fontId="5" fillId="0" borderId="0"/>
    <xf numFmtId="186" fontId="5" fillId="0" borderId="0"/>
    <xf numFmtId="0" fontId="5" fillId="0" borderId="0" applyNumberFormat="0" applyFont="0" applyFill="0" applyBorder="0" applyAlignment="0" applyProtection="0"/>
    <xf numFmtId="186" fontId="5" fillId="0" borderId="0"/>
    <xf numFmtId="44" fontId="5" fillId="0" borderId="0"/>
    <xf numFmtId="6" fontId="5" fillId="0" borderId="0"/>
    <xf numFmtId="44" fontId="5" fillId="0" borderId="0"/>
    <xf numFmtId="186" fontId="5" fillId="0" borderId="0"/>
    <xf numFmtId="186" fontId="5" fillId="0" borderId="0"/>
    <xf numFmtId="186" fontId="95" fillId="0" borderId="0"/>
    <xf numFmtId="186" fontId="95" fillId="0" borderId="0"/>
    <xf numFmtId="0" fontId="5" fillId="0" borderId="0"/>
    <xf numFmtId="41" fontId="5" fillId="0" borderId="0"/>
    <xf numFmtId="41" fontId="5" fillId="0" borderId="0"/>
    <xf numFmtId="0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186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5" fillId="0" borderId="0"/>
    <xf numFmtId="186" fontId="95" fillId="0" borderId="0"/>
    <xf numFmtId="186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6" fontId="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95" fillId="0" borderId="0"/>
    <xf numFmtId="0" fontId="95" fillId="0" borderId="0"/>
    <xf numFmtId="186" fontId="95" fillId="0" borderId="0"/>
    <xf numFmtId="186" fontId="95" fillId="0" borderId="0"/>
    <xf numFmtId="0" fontId="95" fillId="0" borderId="0"/>
    <xf numFmtId="9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43" fontId="5" fillId="0" borderId="0" applyFont="0" applyFill="0" applyBorder="0" applyAlignment="0" applyProtection="0"/>
    <xf numFmtId="41" fontId="5" fillId="0" borderId="0"/>
    <xf numFmtId="41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12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1" fontId="42" fillId="0" borderId="0" xfId="603" applyNumberFormat="1" applyFont="1" applyAlignment="1">
      <alignment horizontal="center"/>
    </xf>
    <xf numFmtId="171" fontId="38" fillId="0" borderId="0" xfId="603" applyNumberFormat="1" applyFont="1"/>
    <xf numFmtId="0" fontId="38" fillId="0" borderId="14" xfId="603" applyFont="1" applyBorder="1"/>
    <xf numFmtId="171" fontId="42" fillId="0" borderId="0" xfId="603" applyNumberFormat="1" applyFont="1"/>
    <xf numFmtId="0" fontId="43" fillId="0" borderId="0" xfId="603" applyFont="1" applyAlignment="1">
      <alignment horizontal="left" indent="1"/>
    </xf>
    <xf numFmtId="171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1" fontId="48" fillId="0" borderId="0" xfId="644" applyNumberFormat="1" applyFont="1"/>
    <xf numFmtId="180" fontId="48" fillId="0" borderId="0" xfId="644" applyNumberFormat="1" applyFont="1"/>
    <xf numFmtId="0" fontId="49" fillId="0" borderId="0" xfId="644" applyFont="1"/>
    <xf numFmtId="0" fontId="41" fillId="0" borderId="0" xfId="644"/>
    <xf numFmtId="171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1" fontId="58" fillId="23" borderId="0" xfId="0" applyNumberFormat="1" applyFont="1" applyFill="1"/>
    <xf numFmtId="171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1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1" fontId="60" fillId="23" borderId="0" xfId="0" applyNumberFormat="1" applyFont="1" applyFill="1" applyAlignment="1">
      <alignment horizontal="left" indent="1"/>
    </xf>
    <xf numFmtId="171" fontId="58" fillId="23" borderId="0" xfId="0" applyNumberFormat="1" applyFont="1" applyFill="1" applyAlignment="1">
      <alignment horizontal="left"/>
    </xf>
    <xf numFmtId="171" fontId="59" fillId="23" borderId="0" xfId="0" applyNumberFormat="1" applyFont="1" applyFill="1" applyAlignment="1">
      <alignment horizontal="left" indent="2"/>
    </xf>
    <xf numFmtId="171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1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1" fontId="0" fillId="0" borderId="0" xfId="0" applyNumberFormat="1"/>
    <xf numFmtId="171" fontId="76" fillId="29" borderId="0" xfId="806" applyNumberFormat="1" applyFont="1" applyFill="1"/>
    <xf numFmtId="171" fontId="76" fillId="29" borderId="0" xfId="806" applyNumberFormat="1" applyFont="1" applyFill="1" applyAlignment="1">
      <alignment horizontal="center"/>
    </xf>
    <xf numFmtId="171" fontId="77" fillId="29" borderId="0" xfId="806" applyNumberFormat="1" applyFont="1" applyFill="1"/>
    <xf numFmtId="171" fontId="77" fillId="29" borderId="0" xfId="806" applyNumberFormat="1" applyFont="1" applyFill="1" applyAlignment="1">
      <alignment horizontal="center"/>
    </xf>
    <xf numFmtId="171" fontId="76" fillId="29" borderId="0" xfId="809" applyNumberFormat="1" applyFont="1" applyFill="1"/>
    <xf numFmtId="180" fontId="76" fillId="29" borderId="0" xfId="809" applyNumberFormat="1" applyFont="1" applyFill="1"/>
    <xf numFmtId="180" fontId="59" fillId="29" borderId="0" xfId="0" applyNumberFormat="1" applyFont="1" applyFill="1"/>
    <xf numFmtId="171" fontId="77" fillId="29" borderId="0" xfId="809" applyNumberFormat="1" applyFont="1" applyFill="1"/>
    <xf numFmtId="180" fontId="77" fillId="29" borderId="0" xfId="809" applyNumberFormat="1" applyFont="1" applyFill="1"/>
    <xf numFmtId="171" fontId="76" fillId="29" borderId="0" xfId="810" applyNumberFormat="1" applyFont="1" applyFill="1"/>
    <xf numFmtId="180" fontId="76" fillId="29" borderId="0" xfId="810" applyNumberFormat="1" applyFont="1" applyFill="1"/>
    <xf numFmtId="171" fontId="77" fillId="29" borderId="0" xfId="810" applyNumberFormat="1" applyFont="1" applyFill="1"/>
    <xf numFmtId="180" fontId="77" fillId="29" borderId="0" xfId="810" applyNumberFormat="1" applyFont="1" applyFill="1"/>
    <xf numFmtId="171" fontId="58" fillId="29" borderId="18" xfId="0" applyNumberFormat="1" applyFont="1" applyFill="1" applyBorder="1"/>
    <xf numFmtId="171" fontId="76" fillId="29" borderId="0" xfId="571" applyNumberFormat="1" applyFont="1" applyFill="1"/>
    <xf numFmtId="180" fontId="76" fillId="29" borderId="0" xfId="571" applyNumberFormat="1" applyFont="1" applyFill="1"/>
    <xf numFmtId="171" fontId="77" fillId="29" borderId="0" xfId="571" applyNumberFormat="1" applyFont="1" applyFill="1"/>
    <xf numFmtId="180" fontId="77" fillId="29" borderId="0" xfId="571" applyNumberFormat="1" applyFont="1" applyFill="1"/>
    <xf numFmtId="171" fontId="76" fillId="29" borderId="18" xfId="571" applyNumberFormat="1" applyFont="1" applyFill="1" applyBorder="1"/>
    <xf numFmtId="180" fontId="76" fillId="29" borderId="18" xfId="571" applyNumberFormat="1" applyFont="1" applyFill="1" applyBorder="1"/>
    <xf numFmtId="180" fontId="0" fillId="0" borderId="0" xfId="0" applyNumberFormat="1"/>
    <xf numFmtId="180" fontId="58" fillId="29" borderId="0" xfId="809" applyNumberFormat="1" applyFont="1" applyFill="1"/>
    <xf numFmtId="171" fontId="76" fillId="29" borderId="18" xfId="809" applyNumberFormat="1" applyFont="1" applyFill="1" applyBorder="1"/>
    <xf numFmtId="180" fontId="76" fillId="29" borderId="18" xfId="809" applyNumberFormat="1" applyFont="1" applyFill="1" applyBorder="1"/>
    <xf numFmtId="180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1" fontId="93" fillId="23" borderId="16" xfId="640" applyNumberFormat="1" applyFont="1" applyFill="1" applyBorder="1" applyAlignment="1">
      <alignment horizontal="right"/>
    </xf>
    <xf numFmtId="171" fontId="53" fillId="23" borderId="25" xfId="640" applyNumberFormat="1" applyFont="1" applyFill="1" applyBorder="1" applyAlignment="1">
      <alignment horizontal="right"/>
    </xf>
    <xf numFmtId="171" fontId="76" fillId="29" borderId="0" xfId="808" applyNumberFormat="1" applyFont="1" applyFill="1"/>
    <xf numFmtId="171" fontId="76" fillId="29" borderId="0" xfId="808" applyNumberFormat="1" applyFont="1" applyFill="1" applyAlignment="1">
      <alignment horizontal="center"/>
    </xf>
    <xf numFmtId="171" fontId="77" fillId="29" borderId="0" xfId="808" applyNumberFormat="1" applyFont="1" applyFill="1"/>
    <xf numFmtId="171" fontId="77" fillId="29" borderId="0" xfId="808" applyNumberFormat="1" applyFont="1" applyFill="1" applyAlignment="1">
      <alignment horizontal="center"/>
    </xf>
    <xf numFmtId="171" fontId="76" fillId="29" borderId="14" xfId="808" applyNumberFormat="1" applyFont="1" applyFill="1" applyBorder="1"/>
    <xf numFmtId="171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2" fontId="83" fillId="0" borderId="0" xfId="322" applyNumberFormat="1" applyFont="1"/>
    <xf numFmtId="182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1" fontId="58" fillId="29" borderId="0" xfId="806" applyNumberFormat="1" applyFont="1" applyFill="1"/>
    <xf numFmtId="171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1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1" fontId="115" fillId="63" borderId="23" xfId="620" applyNumberFormat="1" applyFont="1" applyFill="1" applyBorder="1" applyAlignment="1">
      <alignment horizontal="left" indent="1"/>
    </xf>
    <xf numFmtId="171" fontId="85" fillId="0" borderId="0" xfId="620" applyNumberFormat="1" applyFont="1" applyAlignment="1">
      <alignment horizontal="center"/>
    </xf>
    <xf numFmtId="171" fontId="112" fillId="63" borderId="23" xfId="620" applyNumberFormat="1" applyFont="1" applyFill="1" applyBorder="1" applyAlignment="1">
      <alignment horizontal="left" indent="1"/>
    </xf>
    <xf numFmtId="171" fontId="116" fillId="63" borderId="23" xfId="620" applyNumberFormat="1" applyFont="1" applyFill="1" applyBorder="1" applyAlignment="1">
      <alignment horizontal="left" indent="2"/>
    </xf>
    <xf numFmtId="171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1" fontId="115" fillId="63" borderId="24" xfId="620" applyNumberFormat="1" applyFont="1" applyFill="1" applyBorder="1" applyAlignment="1">
      <alignment horizontal="left" indent="1"/>
    </xf>
    <xf numFmtId="171" fontId="117" fillId="63" borderId="36" xfId="620" applyNumberFormat="1" applyFont="1" applyFill="1" applyBorder="1" applyAlignment="1">
      <alignment horizontal="right"/>
    </xf>
    <xf numFmtId="171" fontId="118" fillId="63" borderId="36" xfId="620" applyNumberFormat="1" applyFont="1" applyFill="1" applyBorder="1" applyAlignment="1">
      <alignment horizontal="right"/>
    </xf>
    <xf numFmtId="171" fontId="118" fillId="63" borderId="35" xfId="620" applyNumberFormat="1" applyFont="1" applyFill="1" applyBorder="1" applyAlignment="1">
      <alignment horizontal="right"/>
    </xf>
    <xf numFmtId="171" fontId="117" fillId="63" borderId="35" xfId="620" applyNumberFormat="1" applyFont="1" applyFill="1" applyBorder="1" applyAlignment="1">
      <alignment horizontal="right"/>
    </xf>
    <xf numFmtId="183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168" fontId="0" fillId="0" borderId="0" xfId="0" applyNumberFormat="1"/>
    <xf numFmtId="170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1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9" fontId="2" fillId="0" borderId="0" xfId="321" applyFont="1"/>
    <xf numFmtId="183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1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1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1" fontId="5" fillId="64" borderId="34" xfId="620" applyNumberFormat="1" applyFont="1" applyFill="1" applyBorder="1"/>
    <xf numFmtId="171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1" fontId="117" fillId="64" borderId="19" xfId="620" applyNumberFormat="1" applyFont="1" applyFill="1" applyBorder="1" applyAlignment="1">
      <alignment horizontal="right"/>
    </xf>
    <xf numFmtId="171" fontId="117" fillId="64" borderId="0" xfId="620" applyNumberFormat="1" applyFont="1" applyFill="1" applyAlignment="1">
      <alignment horizontal="right"/>
    </xf>
    <xf numFmtId="171" fontId="117" fillId="64" borderId="36" xfId="620" applyNumberFormat="1" applyFont="1" applyFill="1" applyBorder="1" applyAlignment="1">
      <alignment horizontal="right"/>
    </xf>
    <xf numFmtId="171" fontId="117" fillId="64" borderId="35" xfId="620" applyNumberFormat="1" applyFont="1" applyFill="1" applyBorder="1" applyAlignment="1">
      <alignment horizontal="right"/>
    </xf>
    <xf numFmtId="171" fontId="118" fillId="64" borderId="19" xfId="620" applyNumberFormat="1" applyFont="1" applyFill="1" applyBorder="1" applyAlignment="1">
      <alignment horizontal="right"/>
    </xf>
    <xf numFmtId="171" fontId="118" fillId="64" borderId="0" xfId="620" applyNumberFormat="1" applyFont="1" applyFill="1" applyAlignment="1">
      <alignment horizontal="right"/>
    </xf>
    <xf numFmtId="171" fontId="118" fillId="64" borderId="36" xfId="620" applyNumberFormat="1" applyFont="1" applyFill="1" applyBorder="1" applyAlignment="1">
      <alignment horizontal="right"/>
    </xf>
    <xf numFmtId="171" fontId="118" fillId="64" borderId="35" xfId="620" applyNumberFormat="1" applyFont="1" applyFill="1" applyBorder="1" applyAlignment="1">
      <alignment horizontal="right"/>
    </xf>
    <xf numFmtId="171" fontId="117" fillId="64" borderId="46" xfId="620" applyNumberFormat="1" applyFont="1" applyFill="1" applyBorder="1" applyAlignment="1">
      <alignment horizontal="right"/>
    </xf>
    <xf numFmtId="171" fontId="117" fillId="64" borderId="14" xfId="620" applyNumberFormat="1" applyFont="1" applyFill="1" applyBorder="1" applyAlignment="1">
      <alignment horizontal="right"/>
    </xf>
    <xf numFmtId="171" fontId="117" fillId="64" borderId="37" xfId="620" applyNumberFormat="1" applyFont="1" applyFill="1" applyBorder="1" applyAlignment="1">
      <alignment horizontal="right"/>
    </xf>
    <xf numFmtId="171" fontId="117" fillId="64" borderId="38" xfId="620" applyNumberFormat="1" applyFont="1" applyFill="1" applyBorder="1" applyAlignment="1">
      <alignment horizontal="right"/>
    </xf>
    <xf numFmtId="183" fontId="117" fillId="63" borderId="34" xfId="346" applyNumberFormat="1" applyFont="1" applyFill="1" applyBorder="1" applyAlignment="1">
      <alignment horizontal="right"/>
    </xf>
    <xf numFmtId="180" fontId="117" fillId="63" borderId="34" xfId="620" applyNumberFormat="1" applyFont="1" applyFill="1" applyBorder="1" applyAlignment="1">
      <alignment horizontal="right"/>
    </xf>
    <xf numFmtId="180" fontId="117" fillId="63" borderId="35" xfId="620" applyNumberFormat="1" applyFont="1" applyFill="1" applyBorder="1" applyAlignment="1">
      <alignment horizontal="right"/>
    </xf>
    <xf numFmtId="183" fontId="118" fillId="63" borderId="34" xfId="346" applyNumberFormat="1" applyFont="1" applyFill="1" applyBorder="1" applyAlignment="1">
      <alignment horizontal="right"/>
    </xf>
    <xf numFmtId="180" fontId="118" fillId="63" borderId="34" xfId="620" applyNumberFormat="1" applyFont="1" applyFill="1" applyBorder="1" applyAlignment="1">
      <alignment horizontal="right"/>
    </xf>
    <xf numFmtId="180" fontId="118" fillId="63" borderId="35" xfId="620" applyNumberFormat="1" applyFont="1" applyFill="1" applyBorder="1" applyAlignment="1">
      <alignment horizontal="right"/>
    </xf>
    <xf numFmtId="180" fontId="118" fillId="63" borderId="48" xfId="620" applyNumberFormat="1" applyFont="1" applyFill="1" applyBorder="1" applyAlignment="1">
      <alignment horizontal="right"/>
    </xf>
    <xf numFmtId="180" fontId="118" fillId="63" borderId="38" xfId="620" applyNumberFormat="1" applyFont="1" applyFill="1" applyBorder="1" applyAlignment="1">
      <alignment horizontal="right"/>
    </xf>
    <xf numFmtId="183" fontId="117" fillId="63" borderId="36" xfId="346" applyNumberFormat="1" applyFont="1" applyFill="1" applyBorder="1" applyAlignment="1">
      <alignment horizontal="right"/>
    </xf>
    <xf numFmtId="183" fontId="118" fillId="63" borderId="36" xfId="346" applyNumberFormat="1" applyFont="1" applyFill="1" applyBorder="1" applyAlignment="1">
      <alignment horizontal="right"/>
    </xf>
    <xf numFmtId="170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4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1" fontId="85" fillId="63" borderId="19" xfId="620" applyNumberFormat="1" applyFont="1" applyFill="1" applyBorder="1"/>
    <xf numFmtId="171" fontId="116" fillId="64" borderId="36" xfId="620" applyNumberFormat="1" applyFont="1" applyFill="1" applyBorder="1" applyAlignment="1">
      <alignment horizontal="center"/>
    </xf>
    <xf numFmtId="171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69" fontId="0" fillId="0" borderId="0" xfId="321" applyFont="1"/>
    <xf numFmtId="171" fontId="117" fillId="64" borderId="47" xfId="620" applyNumberFormat="1" applyFont="1" applyFill="1" applyBorder="1" applyAlignment="1">
      <alignment horizontal="right"/>
    </xf>
    <xf numFmtId="171" fontId="117" fillId="64" borderId="34" xfId="620" applyNumberFormat="1" applyFont="1" applyFill="1" applyBorder="1" applyAlignment="1">
      <alignment horizontal="right"/>
    </xf>
    <xf numFmtId="171" fontId="117" fillId="64" borderId="41" xfId="620" applyNumberFormat="1" applyFont="1" applyFill="1" applyBorder="1" applyAlignment="1">
      <alignment horizontal="right"/>
    </xf>
    <xf numFmtId="171" fontId="118" fillId="64" borderId="41" xfId="620" applyNumberFormat="1" applyFont="1" applyFill="1" applyBorder="1" applyAlignment="1">
      <alignment horizontal="right"/>
    </xf>
    <xf numFmtId="171" fontId="117" fillId="64" borderId="19" xfId="620" applyNumberFormat="1" applyFont="1" applyFill="1" applyBorder="1"/>
    <xf numFmtId="171" fontId="117" fillId="64" borderId="36" xfId="620" applyNumberFormat="1" applyFont="1" applyFill="1" applyBorder="1"/>
    <xf numFmtId="171" fontId="118" fillId="64" borderId="36" xfId="620" applyNumberFormat="1" applyFont="1" applyFill="1" applyBorder="1"/>
    <xf numFmtId="171" fontId="117" fillId="64" borderId="35" xfId="620" applyNumberFormat="1" applyFont="1" applyFill="1" applyBorder="1"/>
    <xf numFmtId="171" fontId="118" fillId="64" borderId="35" xfId="620" applyNumberFormat="1" applyFont="1" applyFill="1" applyBorder="1"/>
    <xf numFmtId="171" fontId="47" fillId="64" borderId="36" xfId="620" applyNumberFormat="1" applyFont="1" applyFill="1" applyBorder="1"/>
    <xf numFmtId="171" fontId="117" fillId="64" borderId="37" xfId="620" applyNumberFormat="1" applyFont="1" applyFill="1" applyBorder="1"/>
    <xf numFmtId="171" fontId="47" fillId="64" borderId="35" xfId="620" applyNumberFormat="1" applyFont="1" applyFill="1" applyBorder="1"/>
    <xf numFmtId="171" fontId="117" fillId="64" borderId="38" xfId="620" applyNumberFormat="1" applyFont="1" applyFill="1" applyBorder="1"/>
    <xf numFmtId="171" fontId="2" fillId="0" borderId="0" xfId="571" applyNumberFormat="1" applyFont="1"/>
    <xf numFmtId="171" fontId="116" fillId="64" borderId="37" xfId="620" applyNumberFormat="1" applyFont="1" applyFill="1" applyBorder="1"/>
    <xf numFmtId="171" fontId="116" fillId="64" borderId="38" xfId="620" applyNumberFormat="1" applyFont="1" applyFill="1" applyBorder="1"/>
    <xf numFmtId="187" fontId="2" fillId="0" borderId="0" xfId="571" applyNumberFormat="1"/>
    <xf numFmtId="183" fontId="117" fillId="66" borderId="36" xfId="346" applyNumberFormat="1" applyFont="1" applyFill="1" applyBorder="1" applyAlignment="1">
      <alignment horizontal="right"/>
    </xf>
    <xf numFmtId="171" fontId="117" fillId="66" borderId="36" xfId="620" applyNumberFormat="1" applyFont="1" applyFill="1" applyBorder="1" applyAlignment="1">
      <alignment horizontal="right"/>
    </xf>
    <xf numFmtId="171" fontId="117" fillId="66" borderId="35" xfId="620" applyNumberFormat="1" applyFont="1" applyFill="1" applyBorder="1" applyAlignment="1">
      <alignment horizontal="right"/>
    </xf>
    <xf numFmtId="183" fontId="118" fillId="66" borderId="36" xfId="346" applyNumberFormat="1" applyFont="1" applyFill="1" applyBorder="1" applyAlignment="1">
      <alignment horizontal="right"/>
    </xf>
    <xf numFmtId="171" fontId="118" fillId="66" borderId="36" xfId="620" applyNumberFormat="1" applyFont="1" applyFill="1" applyBorder="1" applyAlignment="1">
      <alignment horizontal="right"/>
    </xf>
    <xf numFmtId="171" fontId="118" fillId="66" borderId="35" xfId="620" applyNumberFormat="1" applyFont="1" applyFill="1" applyBorder="1" applyAlignment="1">
      <alignment horizontal="right"/>
    </xf>
    <xf numFmtId="183" fontId="47" fillId="66" borderId="36" xfId="346" applyNumberFormat="1" applyFont="1" applyFill="1" applyBorder="1" applyAlignment="1">
      <alignment horizontal="right"/>
    </xf>
    <xf numFmtId="171" fontId="47" fillId="66" borderId="36" xfId="620" applyNumberFormat="1" applyFont="1" applyFill="1" applyBorder="1" applyAlignment="1">
      <alignment horizontal="right"/>
    </xf>
    <xf numFmtId="171" fontId="47" fillId="66" borderId="35" xfId="620" applyNumberFormat="1" applyFont="1" applyFill="1" applyBorder="1" applyAlignment="1">
      <alignment horizontal="right"/>
    </xf>
    <xf numFmtId="183" fontId="117" fillId="66" borderId="37" xfId="346" applyNumberFormat="1" applyFont="1" applyFill="1" applyBorder="1" applyAlignment="1">
      <alignment horizontal="right"/>
    </xf>
    <xf numFmtId="171" fontId="117" fillId="66" borderId="37" xfId="620" applyNumberFormat="1" applyFont="1" applyFill="1" applyBorder="1" applyAlignment="1">
      <alignment horizontal="right"/>
    </xf>
    <xf numFmtId="171" fontId="114" fillId="23" borderId="16" xfId="640" applyNumberFormat="1" applyFont="1" applyFill="1" applyBorder="1" applyAlignment="1">
      <alignment horizontal="right"/>
    </xf>
    <xf numFmtId="43" fontId="2" fillId="0" borderId="0" xfId="571" applyNumberFormat="1"/>
    <xf numFmtId="188" fontId="0" fillId="0" borderId="0" xfId="0" applyNumberFormat="1"/>
    <xf numFmtId="171" fontId="117" fillId="66" borderId="38" xfId="620" applyNumberFormat="1" applyFont="1" applyFill="1" applyBorder="1" applyAlignment="1">
      <alignment horizontal="right"/>
    </xf>
    <xf numFmtId="171" fontId="115" fillId="63" borderId="0" xfId="620" applyNumberFormat="1" applyFont="1" applyFill="1" applyBorder="1" applyAlignment="1">
      <alignment horizontal="left" indent="1"/>
    </xf>
    <xf numFmtId="171" fontId="117" fillId="64" borderId="0" xfId="620" applyNumberFormat="1" applyFont="1" applyFill="1" applyBorder="1" applyAlignment="1">
      <alignment horizontal="right"/>
    </xf>
    <xf numFmtId="171" fontId="117" fillId="64" borderId="0" xfId="620" applyNumberFormat="1" applyFont="1" applyFill="1" applyBorder="1"/>
    <xf numFmtId="171" fontId="116" fillId="64" borderId="0" xfId="620" applyNumberFormat="1" applyFont="1" applyFill="1" applyBorder="1"/>
    <xf numFmtId="0" fontId="5" fillId="0" borderId="0" xfId="620" applyFont="1" applyBorder="1"/>
    <xf numFmtId="171" fontId="115" fillId="63" borderId="46" xfId="620" applyNumberFormat="1" applyFont="1" applyFill="1" applyBorder="1" applyAlignment="1">
      <alignment horizontal="left" indent="1"/>
    </xf>
    <xf numFmtId="171" fontId="117" fillId="64" borderId="26" xfId="620" applyNumberFormat="1" applyFont="1" applyFill="1" applyBorder="1"/>
    <xf numFmtId="11" fontId="118" fillId="64" borderId="19" xfId="620" applyNumberFormat="1" applyFont="1" applyFill="1" applyBorder="1" applyAlignment="1">
      <alignment horizontal="right"/>
    </xf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1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1" fontId="52" fillId="62" borderId="54" xfId="620" applyNumberFormat="1" applyFont="1" applyFill="1" applyBorder="1" applyAlignment="1">
      <alignment horizontal="center"/>
    </xf>
    <xf numFmtId="171" fontId="52" fillId="62" borderId="52" xfId="620" applyNumberFormat="1" applyFont="1" applyFill="1" applyBorder="1" applyAlignment="1">
      <alignment horizontal="center"/>
    </xf>
    <xf numFmtId="171" fontId="52" fillId="62" borderId="55" xfId="620" applyNumberFormat="1" applyFont="1" applyFill="1" applyBorder="1" applyAlignment="1">
      <alignment horizontal="center"/>
    </xf>
    <xf numFmtId="171" fontId="121" fillId="62" borderId="54" xfId="620" applyNumberFormat="1" applyFont="1" applyFill="1" applyBorder="1" applyAlignment="1">
      <alignment horizontal="center"/>
    </xf>
    <xf numFmtId="171" fontId="121" fillId="62" borderId="52" xfId="620" applyNumberFormat="1" applyFont="1" applyFill="1" applyBorder="1" applyAlignment="1">
      <alignment horizontal="center"/>
    </xf>
    <xf numFmtId="171" fontId="121" fillId="62" borderId="53" xfId="620" applyNumberFormat="1" applyFont="1" applyFill="1" applyBorder="1" applyAlignment="1">
      <alignment horizontal="center"/>
    </xf>
    <xf numFmtId="171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119505012779529"/>
          <c:h val="0.68208079660145571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[18]IR!$C$345:$D$373</c:f>
              <c:multiLvlStrCache>
                <c:ptCount val="2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[18]IR!$M$345:$M$373</c:f>
              <c:numCache>
                <c:formatCode>General</c:formatCode>
                <c:ptCount val="29"/>
                <c:pt idx="0">
                  <c:v>10.11</c:v>
                </c:pt>
                <c:pt idx="1">
                  <c:v>10.01</c:v>
                </c:pt>
                <c:pt idx="2">
                  <c:v>10.08</c:v>
                </c:pt>
                <c:pt idx="3">
                  <c:v>9.91</c:v>
                </c:pt>
                <c:pt idx="4">
                  <c:v>9.91</c:v>
                </c:pt>
                <c:pt idx="5">
                  <c:v>10.039999999999999</c:v>
                </c:pt>
                <c:pt idx="6">
                  <c:v>10.06</c:v>
                </c:pt>
                <c:pt idx="7">
                  <c:v>9.77</c:v>
                </c:pt>
                <c:pt idx="8">
                  <c:v>9.74</c:v>
                </c:pt>
                <c:pt idx="9">
                  <c:v>9.65</c:v>
                </c:pt>
                <c:pt idx="10">
                  <c:v>9.5299999999999994</c:v>
                </c:pt>
                <c:pt idx="11">
                  <c:v>9.6999999999999993</c:v>
                </c:pt>
                <c:pt idx="12">
                  <c:v>9.832633193442561</c:v>
                </c:pt>
                <c:pt idx="13">
                  <c:v>9.6335551508596637</c:v>
                </c:pt>
                <c:pt idx="14">
                  <c:v>9.3687698880426158</c:v>
                </c:pt>
                <c:pt idx="15">
                  <c:v>8.1060900711997466</c:v>
                </c:pt>
                <c:pt idx="16">
                  <c:v>7.5256445047358405</c:v>
                </c:pt>
                <c:pt idx="17">
                  <c:v>7.6160840721880971</c:v>
                </c:pt>
                <c:pt idx="18">
                  <c:v>7.3942821471031888</c:v>
                </c:pt>
                <c:pt idx="19">
                  <c:v>7.0947097983841578</c:v>
                </c:pt>
                <c:pt idx="20">
                  <c:v>6.9020834581167509</c:v>
                </c:pt>
                <c:pt idx="21">
                  <c:v>7.0670463695042578</c:v>
                </c:pt>
                <c:pt idx="22">
                  <c:v>6.965484314329367</c:v>
                </c:pt>
                <c:pt idx="23">
                  <c:v>6.9171570885051281</c:v>
                </c:pt>
                <c:pt idx="24">
                  <c:v>6.6625716911397603</c:v>
                </c:pt>
                <c:pt idx="25">
                  <c:v>6.7306474881090841</c:v>
                </c:pt>
                <c:pt idx="26">
                  <c:v>6.6532801900921701</c:v>
                </c:pt>
                <c:pt idx="27">
                  <c:v>6.6401338630491153</c:v>
                </c:pt>
                <c:pt idx="28">
                  <c:v>6.9326952841909373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338-4528-872A-FF68A3159E92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[18]IR!$C$345:$D$373</c:f>
              <c:multiLvlStrCache>
                <c:ptCount val="2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[18]IR!$F$345:$F$373</c:f>
              <c:numCache>
                <c:formatCode>General</c:formatCode>
                <c:ptCount val="29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6.25</c:v>
                </c:pt>
                <c:pt idx="14">
                  <c:v>5.25</c:v>
                </c:pt>
                <c:pt idx="15">
                  <c:v>4.25</c:v>
                </c:pt>
                <c:pt idx="16">
                  <c:v>4.25</c:v>
                </c:pt>
                <c:pt idx="17">
                  <c:v>4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338-4528-872A-FF68A3159E92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[18]IR!$C$345:$D$373</c:f>
              <c:multiLvlStrCache>
                <c:ptCount val="2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[18]IR!$L$346:$L$373</c:f>
              <c:numCache>
                <c:formatCode>General</c:formatCode>
                <c:ptCount val="28"/>
                <c:pt idx="0">
                  <c:v>5.61</c:v>
                </c:pt>
                <c:pt idx="1">
                  <c:v>5.93</c:v>
                </c:pt>
                <c:pt idx="2">
                  <c:v>5.98</c:v>
                </c:pt>
                <c:pt idx="3">
                  <c:v>5.75</c:v>
                </c:pt>
                <c:pt idx="4">
                  <c:v>5.95</c:v>
                </c:pt>
                <c:pt idx="5">
                  <c:v>5.8133368442829925</c:v>
                </c:pt>
                <c:pt idx="6">
                  <c:v>5.77</c:v>
                </c:pt>
                <c:pt idx="7">
                  <c:v>5.55</c:v>
                </c:pt>
                <c:pt idx="8">
                  <c:v>5.54</c:v>
                </c:pt>
                <c:pt idx="9">
                  <c:v>5.49</c:v>
                </c:pt>
                <c:pt idx="10">
                  <c:v>5.45</c:v>
                </c:pt>
                <c:pt idx="11">
                  <c:v>5.4965390743130662</c:v>
                </c:pt>
                <c:pt idx="12">
                  <c:v>5.4540693026900637</c:v>
                </c:pt>
                <c:pt idx="13">
                  <c:v>5.3043395919241005</c:v>
                </c:pt>
                <c:pt idx="14">
                  <c:v>4.616928202240512</c:v>
                </c:pt>
                <c:pt idx="15">
                  <c:v>4.2161444097401954</c:v>
                </c:pt>
                <c:pt idx="16">
                  <c:v>3.9529847251583976</c:v>
                </c:pt>
                <c:pt idx="17">
                  <c:v>3.8091810305117701</c:v>
                </c:pt>
                <c:pt idx="18">
                  <c:v>3.6994387285032593</c:v>
                </c:pt>
                <c:pt idx="19">
                  <c:v>3.4366687772070041</c:v>
                </c:pt>
                <c:pt idx="20">
                  <c:v>3.3743771908832372</c:v>
                </c:pt>
                <c:pt idx="21">
                  <c:v>3.2760104821522926</c:v>
                </c:pt>
                <c:pt idx="22">
                  <c:v>3.2920667411050517</c:v>
                </c:pt>
                <c:pt idx="23">
                  <c:v>3.236108493599323</c:v>
                </c:pt>
                <c:pt idx="24">
                  <c:v>3.5921451944789911</c:v>
                </c:pt>
                <c:pt idx="25">
                  <c:v>3.4879956628804214</c:v>
                </c:pt>
                <c:pt idx="26">
                  <c:v>3.6672828776306008</c:v>
                </c:pt>
                <c:pt idx="27">
                  <c:v>3.906682744128211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338-4528-872A-FF68A3159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1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-NCPI'!$A$169:$B$197</c:f>
              <c:multiLvlStrCache>
                <c:ptCount val="2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-NCPI'!$E$169:$E$197</c:f>
              <c:numCache>
                <c:formatCode>General</c:formatCode>
                <c:ptCount val="29"/>
                <c:pt idx="0">
                  <c:v>4.6580190521909657</c:v>
                </c:pt>
                <c:pt idx="1">
                  <c:v>4.4162601805727775</c:v>
                </c:pt>
                <c:pt idx="2">
                  <c:v>4.4975213923691797</c:v>
                </c:pt>
                <c:pt idx="3">
                  <c:v>4.5029590869654754</c:v>
                </c:pt>
                <c:pt idx="4">
                  <c:v>4.0758044810516765</c:v>
                </c:pt>
                <c:pt idx="5">
                  <c:v>3.9394373749994713</c:v>
                </c:pt>
                <c:pt idx="6">
                  <c:v>3.6392178851568673</c:v>
                </c:pt>
                <c:pt idx="7">
                  <c:v>3.7054196386323497</c:v>
                </c:pt>
                <c:pt idx="8">
                  <c:v>3.2589554606163205</c:v>
                </c:pt>
                <c:pt idx="9">
                  <c:v>3.0153102423883524</c:v>
                </c:pt>
                <c:pt idx="10">
                  <c:v>2.4605516508823229</c:v>
                </c:pt>
                <c:pt idx="11">
                  <c:v>2.587889962856039</c:v>
                </c:pt>
                <c:pt idx="12">
                  <c:v>2.0503183988268319</c:v>
                </c:pt>
                <c:pt idx="13">
                  <c:v>2.4502024256760677</c:v>
                </c:pt>
                <c:pt idx="14">
                  <c:v>2.3544085580315084</c:v>
                </c:pt>
                <c:pt idx="15">
                  <c:v>1.6431236896511763</c:v>
                </c:pt>
                <c:pt idx="16">
                  <c:v>2.0600614854228212</c:v>
                </c:pt>
                <c:pt idx="17">
                  <c:v>2.1446392462370625</c:v>
                </c:pt>
                <c:pt idx="18">
                  <c:v>2.0868094370267443</c:v>
                </c:pt>
                <c:pt idx="19">
                  <c:v>2.4160186174740517</c:v>
                </c:pt>
                <c:pt idx="20">
                  <c:v>2.4161171437785782</c:v>
                </c:pt>
                <c:pt idx="21">
                  <c:v>2.2767910007146099</c:v>
                </c:pt>
                <c:pt idx="22">
                  <c:v>2.2421321686475011</c:v>
                </c:pt>
                <c:pt idx="23">
                  <c:v>2.3607228553388637</c:v>
                </c:pt>
                <c:pt idx="24">
                  <c:v>2.6757186954848464</c:v>
                </c:pt>
                <c:pt idx="25">
                  <c:v>2.727645856532007</c:v>
                </c:pt>
                <c:pt idx="26">
                  <c:v>3.1325787630817672</c:v>
                </c:pt>
                <c:pt idx="27">
                  <c:v>3.8606967831410941</c:v>
                </c:pt>
                <c:pt idx="28">
                  <c:v>3.769271515538918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B-4E7A-BF62-90C6A2677B3E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-NCPI'!$A$169:$B$197</c:f>
              <c:multiLvlStrCache>
                <c:ptCount val="2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'[18]Inflation CPIX -NCPI'!$D$169:$D$197</c:f>
              <c:numCache>
                <c:formatCode>General</c:formatCode>
                <c:ptCount val="29"/>
                <c:pt idx="0">
                  <c:v>4</c:v>
                </c:pt>
                <c:pt idx="1">
                  <c:v>4.0999999999999996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4.3</c:v>
                </c:pt>
                <c:pt idx="8">
                  <c:v>4.0999999999999996</c:v>
                </c:pt>
                <c:pt idx="9">
                  <c:v>3.7</c:v>
                </c:pt>
                <c:pt idx="10">
                  <c:v>3.6</c:v>
                </c:pt>
                <c:pt idx="11">
                  <c:v>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4.0999999999999996</c:v>
                </c:pt>
                <c:pt idx="15">
                  <c:v>3</c:v>
                </c:pt>
                <c:pt idx="16">
                  <c:v>2.1</c:v>
                </c:pt>
                <c:pt idx="17">
                  <c:v>2.2000000000000002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3.3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2.9</c:v>
                </c:pt>
                <c:pt idx="26">
                  <c:v>3.2</c:v>
                </c:pt>
                <c:pt idx="27">
                  <c:v>4.4000000000000004</c:v>
                </c:pt>
                <c:pt idx="2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B-4E7A-BF62-90C6A2677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993366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May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</xdr:colOff>
      <xdr:row>1</xdr:row>
      <xdr:rowOff>0</xdr:rowOff>
    </xdr:from>
    <xdr:to>
      <xdr:col>9</xdr:col>
      <xdr:colOff>158750</xdr:colOff>
      <xdr:row>13</xdr:row>
      <xdr:rowOff>105833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E10E57A4-EAEA-4807-8ACD-17E350E25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179917</xdr:colOff>
      <xdr:row>15</xdr:row>
      <xdr:rowOff>95250</xdr:rowOff>
    </xdr:from>
    <xdr:to>
      <xdr:col>9</xdr:col>
      <xdr:colOff>137584</xdr:colOff>
      <xdr:row>28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18B6686-9567-4F19-9590-B3DE0E994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2.6757186954848464</v>
          </cell>
        </row>
        <row r="194">
          <cell r="A194"/>
          <cell r="B194" t="str">
            <v>F</v>
          </cell>
          <cell r="D194">
            <v>2.9</v>
          </cell>
          <cell r="E194">
            <v>2.727645856532007</v>
          </cell>
        </row>
        <row r="195">
          <cell r="A195"/>
          <cell r="B195" t="str">
            <v>M</v>
          </cell>
          <cell r="D195">
            <v>3.2</v>
          </cell>
          <cell r="E195">
            <v>3.1325787630817672</v>
          </cell>
        </row>
        <row r="196">
          <cell r="A196"/>
          <cell r="B196" t="str">
            <v>A</v>
          </cell>
          <cell r="D196">
            <v>4.4000000000000004</v>
          </cell>
          <cell r="E196">
            <v>3.8606967831410941</v>
          </cell>
        </row>
        <row r="197">
          <cell r="A197"/>
          <cell r="B197" t="str">
            <v>M</v>
          </cell>
          <cell r="D197">
            <v>5.4</v>
          </cell>
          <cell r="E197">
            <v>3.769271515538918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45">
          <cell r="C345">
            <v>2019</v>
          </cell>
          <cell r="D345" t="str">
            <v>J</v>
          </cell>
          <cell r="F345">
            <v>6.75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3.9529847251583976</v>
          </cell>
          <cell r="M362">
            <v>7.6160840721880971</v>
          </cell>
        </row>
        <row r="363">
          <cell r="C363"/>
          <cell r="D363" t="str">
            <v>J</v>
          </cell>
          <cell r="F363">
            <v>4</v>
          </cell>
          <cell r="L363">
            <v>3.8091810305117701</v>
          </cell>
          <cell r="M363">
            <v>7.3942821471031888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3.4366687772070041</v>
          </cell>
          <cell r="M365">
            <v>6.9020834581167509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7.0670463695042578</v>
          </cell>
        </row>
        <row r="367">
          <cell r="C367"/>
          <cell r="D367" t="str">
            <v>N</v>
          </cell>
          <cell r="F367">
            <v>3.75</v>
          </cell>
          <cell r="L367">
            <v>3.2760104821522926</v>
          </cell>
          <cell r="M367">
            <v>6.965484314329367</v>
          </cell>
        </row>
        <row r="368">
          <cell r="C368"/>
          <cell r="D368" t="str">
            <v>D</v>
          </cell>
          <cell r="F368">
            <v>3.75</v>
          </cell>
          <cell r="L368">
            <v>3.2920667411050517</v>
          </cell>
          <cell r="M368">
            <v>6.9171570885051281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  <row r="370">
          <cell r="C370"/>
          <cell r="D370" t="str">
            <v>F</v>
          </cell>
          <cell r="F370">
            <v>3.75</v>
          </cell>
          <cell r="L370">
            <v>3.5921451944789911</v>
          </cell>
          <cell r="M370">
            <v>6.7306474881090841</v>
          </cell>
        </row>
        <row r="371">
          <cell r="C371"/>
          <cell r="D371" t="str">
            <v>M</v>
          </cell>
          <cell r="F371">
            <v>3.75</v>
          </cell>
          <cell r="L371">
            <v>3.4879956628804214</v>
          </cell>
          <cell r="M371">
            <v>6.6532801900921701</v>
          </cell>
        </row>
        <row r="372">
          <cell r="C372"/>
          <cell r="D372" t="str">
            <v>A</v>
          </cell>
          <cell r="F372">
            <v>3.75</v>
          </cell>
          <cell r="L372">
            <v>3.6672828776306008</v>
          </cell>
          <cell r="M372">
            <v>6.6401338630491153</v>
          </cell>
        </row>
        <row r="373">
          <cell r="C373"/>
          <cell r="D373" t="str">
            <v>M</v>
          </cell>
          <cell r="F373">
            <v>3.75</v>
          </cell>
          <cell r="L373">
            <v>3.906682744128211</v>
          </cell>
          <cell r="M373">
            <v>6.9326952841909373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7" t="s">
        <v>96</v>
      </c>
      <c r="B1" s="258"/>
      <c r="C1" s="258"/>
      <c r="D1" s="258"/>
      <c r="E1" s="258"/>
      <c r="F1" s="258"/>
      <c r="G1" s="258"/>
      <c r="H1" s="259"/>
      <c r="I1" s="259"/>
      <c r="J1" s="259"/>
    </row>
    <row r="2" spans="1:12" ht="18">
      <c r="A2" s="268" t="s">
        <v>0</v>
      </c>
      <c r="B2" s="269"/>
      <c r="C2" s="269"/>
      <c r="D2" s="269"/>
      <c r="E2" s="269"/>
      <c r="F2" s="269"/>
      <c r="G2" s="269"/>
      <c r="H2" s="270"/>
      <c r="I2" s="270"/>
      <c r="J2" s="270"/>
    </row>
    <row r="3" spans="1:12" ht="16.5">
      <c r="A3" s="41"/>
      <c r="B3" s="260" t="s">
        <v>95</v>
      </c>
      <c r="C3" s="261"/>
      <c r="D3" s="262"/>
      <c r="E3" s="265" t="s">
        <v>1</v>
      </c>
      <c r="F3" s="266"/>
      <c r="G3" s="42" t="s">
        <v>2</v>
      </c>
      <c r="H3" s="263" t="s">
        <v>3</v>
      </c>
      <c r="I3" s="271"/>
      <c r="J3" s="271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73" t="s">
        <v>92</v>
      </c>
      <c r="B18" s="274"/>
      <c r="C18" s="274"/>
      <c r="D18" s="274"/>
      <c r="E18" s="274"/>
      <c r="F18" s="274"/>
      <c r="G18" s="274"/>
      <c r="H18" s="275"/>
      <c r="I18" s="275"/>
      <c r="J18" s="275"/>
      <c r="K18" s="82"/>
      <c r="L18" s="55"/>
    </row>
    <row r="19" spans="1:12" ht="16.5">
      <c r="A19" s="41"/>
      <c r="B19" s="260" t="s">
        <v>95</v>
      </c>
      <c r="C19" s="261"/>
      <c r="D19" s="262"/>
      <c r="E19" s="265" t="s">
        <v>1</v>
      </c>
      <c r="F19" s="266"/>
      <c r="G19" s="42" t="s">
        <v>2</v>
      </c>
      <c r="H19" s="263" t="s">
        <v>3</v>
      </c>
      <c r="I19" s="271"/>
      <c r="J19" s="271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72" t="s">
        <v>22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82"/>
      <c r="L30" s="55"/>
    </row>
    <row r="31" spans="1:12" ht="15.75">
      <c r="A31" s="41"/>
      <c r="B31" s="260" t="s">
        <v>95</v>
      </c>
      <c r="C31" s="261"/>
      <c r="D31" s="262"/>
      <c r="E31" s="263" t="s">
        <v>23</v>
      </c>
      <c r="F31" s="267"/>
      <c r="G31" s="42" t="s">
        <v>2</v>
      </c>
      <c r="H31" s="263" t="s">
        <v>3</v>
      </c>
      <c r="I31" s="264"/>
      <c r="J31" s="264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zoomScale="80" zoomScaleNormal="80" workbookViewId="0">
      <selection activeCell="K31" sqref="K1:S1048576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6" width="12.140625" style="104" customWidth="1"/>
    <col min="7" max="7" width="12.42578125" style="104" customWidth="1"/>
    <col min="8" max="8" width="10" style="104" customWidth="1"/>
    <col min="9" max="9" width="10.42578125" style="104" customWidth="1"/>
    <col min="10" max="10" width="12" style="104" customWidth="1"/>
    <col min="11" max="11" width="5.140625" style="104" bestFit="1" customWidth="1"/>
    <col min="12" max="12" width="6.7109375" style="149" bestFit="1" customWidth="1"/>
    <col min="13" max="13" width="5.140625" style="104" bestFit="1" customWidth="1"/>
    <col min="14" max="14" width="6" style="104" bestFit="1" customWidth="1"/>
    <col min="15" max="15" width="5.140625" style="104" bestFit="1" customWidth="1"/>
    <col min="16" max="16" width="6" style="104" bestFit="1" customWidth="1"/>
    <col min="17" max="17" width="5.140625" style="104" bestFit="1" customWidth="1"/>
    <col min="18" max="18" width="5.7109375" style="104" bestFit="1" customWidth="1"/>
    <col min="19" max="19" width="5.140625" style="104" bestFit="1" customWidth="1"/>
    <col min="20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76" t="s">
        <v>98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 ht="16.5">
      <c r="A2" s="279" t="s">
        <v>120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24" ht="15.75" customHeight="1">
      <c r="A3" s="153"/>
      <c r="B3" s="285" t="s">
        <v>95</v>
      </c>
      <c r="C3" s="286"/>
      <c r="D3" s="287"/>
      <c r="E3" s="277" t="s">
        <v>1</v>
      </c>
      <c r="F3" s="278"/>
      <c r="G3" s="154" t="s">
        <v>2</v>
      </c>
      <c r="H3" s="288" t="s">
        <v>93</v>
      </c>
      <c r="I3" s="289"/>
      <c r="J3" s="290"/>
    </row>
    <row r="4" spans="1:24" ht="17.25" thickBot="1">
      <c r="A4" s="141"/>
      <c r="B4" s="146">
        <v>43982</v>
      </c>
      <c r="C4" s="146">
        <v>44316</v>
      </c>
      <c r="D4" s="146">
        <v>44344</v>
      </c>
      <c r="E4" s="205" t="s">
        <v>4</v>
      </c>
      <c r="F4" s="205" t="s">
        <v>5</v>
      </c>
      <c r="G4" s="205" t="s">
        <v>4</v>
      </c>
      <c r="H4" s="198">
        <v>44276</v>
      </c>
      <c r="I4" s="198">
        <v>44307</v>
      </c>
      <c r="J4" s="198">
        <v>44337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46976.705991267452</v>
      </c>
      <c r="C6" s="175">
        <v>52573.736288351603</v>
      </c>
      <c r="D6" s="175">
        <v>49436.578704115185</v>
      </c>
      <c r="E6" s="175">
        <v>-3137.1575842364182</v>
      </c>
      <c r="F6" s="175">
        <v>2459.8727128477331</v>
      </c>
      <c r="G6" s="175">
        <v>-5.9671573787908585</v>
      </c>
      <c r="H6" s="176">
        <v>14.608891485357972</v>
      </c>
      <c r="I6" s="177">
        <v>11.457507425533024</v>
      </c>
      <c r="J6" s="178">
        <v>5.2363669630327081</v>
      </c>
      <c r="K6" s="149"/>
      <c r="M6" s="149"/>
      <c r="N6" s="149"/>
      <c r="O6" s="149"/>
      <c r="P6" s="149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129510.65637788645</v>
      </c>
      <c r="C7" s="175">
        <v>133466.46585692521</v>
      </c>
      <c r="D7" s="175">
        <v>133445.29897070589</v>
      </c>
      <c r="E7" s="175">
        <v>-21.166886219318258</v>
      </c>
      <c r="F7" s="175">
        <v>3934.6425928194367</v>
      </c>
      <c r="G7" s="175">
        <v>-1.5859329220575091E-2</v>
      </c>
      <c r="H7" s="176">
        <v>8.8732708517550662</v>
      </c>
      <c r="I7" s="177">
        <v>4.8988598987053251</v>
      </c>
      <c r="J7" s="178">
        <v>3.038084048727967</v>
      </c>
      <c r="K7" s="149"/>
      <c r="M7" s="149"/>
      <c r="N7" s="149"/>
      <c r="O7" s="149"/>
      <c r="P7" s="149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20728.162141897035</v>
      </c>
      <c r="C8" s="179">
        <v>22678.295263410495</v>
      </c>
      <c r="D8" s="179">
        <v>23932.122384113845</v>
      </c>
      <c r="E8" s="179">
        <v>1253.8271207033504</v>
      </c>
      <c r="F8" s="179">
        <v>3203.96024221681</v>
      </c>
      <c r="G8" s="179">
        <v>5.5287538421209916</v>
      </c>
      <c r="H8" s="180">
        <v>66.436558797324352</v>
      </c>
      <c r="I8" s="181">
        <v>27.632084877279112</v>
      </c>
      <c r="J8" s="182">
        <v>15.457039655921861</v>
      </c>
      <c r="K8" s="149"/>
      <c r="M8" s="149"/>
      <c r="N8" s="149"/>
      <c r="O8" s="149"/>
      <c r="P8" s="149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108782.49423598942</v>
      </c>
      <c r="C9" s="175">
        <v>110788.17059351472</v>
      </c>
      <c r="D9" s="175">
        <v>109513.17658659203</v>
      </c>
      <c r="E9" s="175">
        <v>-1274.9940069226868</v>
      </c>
      <c r="F9" s="175">
        <v>730.68235060261213</v>
      </c>
      <c r="G9" s="175">
        <v>-1.1508394805079689</v>
      </c>
      <c r="H9" s="176">
        <v>1.7920941932487722E-2</v>
      </c>
      <c r="I9" s="177">
        <v>1.2087749112578194</v>
      </c>
      <c r="J9" s="178">
        <v>0.67169111697100448</v>
      </c>
      <c r="K9" s="149"/>
      <c r="M9" s="149"/>
      <c r="N9" s="149"/>
      <c r="O9" s="149"/>
      <c r="P9" s="149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5100.1354049976235</v>
      </c>
      <c r="C10" s="179">
        <v>4755.5218785204343</v>
      </c>
      <c r="D10" s="179">
        <v>3870.3613649906897</v>
      </c>
      <c r="E10" s="179">
        <v>-885.16051352974455</v>
      </c>
      <c r="F10" s="179">
        <v>-1229.7740400069338</v>
      </c>
      <c r="G10" s="179">
        <v>-18.613320181067934</v>
      </c>
      <c r="H10" s="180">
        <v>-18.430494843627486</v>
      </c>
      <c r="I10" s="181">
        <v>-13.551583016444724</v>
      </c>
      <c r="J10" s="182">
        <v>-24.112576281835146</v>
      </c>
      <c r="K10" s="149"/>
      <c r="M10" s="149"/>
      <c r="N10" s="149"/>
      <c r="O10" s="149"/>
      <c r="P10" s="149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195.2032988</v>
      </c>
      <c r="C11" s="179">
        <v>164.48106045</v>
      </c>
      <c r="D11" s="179">
        <v>140.50698107000002</v>
      </c>
      <c r="E11" s="179">
        <v>-23.974079379999978</v>
      </c>
      <c r="F11" s="179">
        <v>-54.696317729999976</v>
      </c>
      <c r="G11" s="179">
        <v>-14.575586583895941</v>
      </c>
      <c r="H11" s="180">
        <v>-1.7675612820827808</v>
      </c>
      <c r="I11" s="181">
        <v>-45.047547571024978</v>
      </c>
      <c r="J11" s="182">
        <v>-28.02018104521909</v>
      </c>
      <c r="K11" s="149"/>
      <c r="M11" s="149"/>
      <c r="N11" s="149"/>
      <c r="O11" s="149"/>
      <c r="P11" s="149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775.97780074234117</v>
      </c>
      <c r="C12" s="179">
        <v>351.02703838273499</v>
      </c>
      <c r="D12" s="179">
        <v>495.94859697003596</v>
      </c>
      <c r="E12" s="179">
        <v>144.92155858730098</v>
      </c>
      <c r="F12" s="179">
        <v>-280.02920377230521</v>
      </c>
      <c r="G12" s="179">
        <v>41.285013044860904</v>
      </c>
      <c r="H12" s="180">
        <v>-56.079588703349003</v>
      </c>
      <c r="I12" s="181">
        <v>-43.900969432670031</v>
      </c>
      <c r="J12" s="182">
        <v>-36.087269958549662</v>
      </c>
      <c r="K12" s="149"/>
      <c r="M12" s="149"/>
      <c r="N12" s="149"/>
      <c r="O12" s="149"/>
      <c r="P12" s="149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109</v>
      </c>
      <c r="B13" s="175">
        <v>102711.17773144945</v>
      </c>
      <c r="C13" s="175">
        <v>105517.14061616155</v>
      </c>
      <c r="D13" s="175">
        <v>105006.3596435613</v>
      </c>
      <c r="E13" s="175">
        <v>-510.78097260024515</v>
      </c>
      <c r="F13" s="175">
        <v>2295.181912111846</v>
      </c>
      <c r="G13" s="175">
        <v>-0.48407393302886703</v>
      </c>
      <c r="H13" s="176">
        <v>1.5726756781784417</v>
      </c>
      <c r="I13" s="177">
        <v>2.4051017674663058</v>
      </c>
      <c r="J13" s="178">
        <v>2.2345979890454544</v>
      </c>
      <c r="K13" s="149"/>
      <c r="M13" s="149"/>
      <c r="N13" s="149"/>
      <c r="O13" s="149"/>
      <c r="P13" s="149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43622.178209555103</v>
      </c>
      <c r="C14" s="179">
        <v>44315.604611117065</v>
      </c>
      <c r="D14" s="179">
        <v>43714.211258506737</v>
      </c>
      <c r="E14" s="179">
        <v>-601.39335261032829</v>
      </c>
      <c r="F14" s="179">
        <v>92.033048951634555</v>
      </c>
      <c r="G14" s="179">
        <v>-1.3570690457407437</v>
      </c>
      <c r="H14" s="180">
        <v>0.78659035216388418</v>
      </c>
      <c r="I14" s="181">
        <v>0.95764572588412022</v>
      </c>
      <c r="J14" s="182">
        <v>0.21097765569963656</v>
      </c>
      <c r="K14" s="149"/>
      <c r="M14" s="149"/>
      <c r="N14" s="149"/>
      <c r="O14" s="149"/>
      <c r="P14" s="149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59088.999521894344</v>
      </c>
      <c r="C15" s="179">
        <v>61201.536005044487</v>
      </c>
      <c r="D15" s="179">
        <v>61292.14838505457</v>
      </c>
      <c r="E15" s="179">
        <v>90.612380010083143</v>
      </c>
      <c r="F15" s="179">
        <v>2203.148863160226</v>
      </c>
      <c r="G15" s="179">
        <v>0.14805572854024263</v>
      </c>
      <c r="H15" s="180">
        <v>2.1574449274580019</v>
      </c>
      <c r="I15" s="181">
        <v>3.4793739203311134</v>
      </c>
      <c r="J15" s="182">
        <v>3.7285262586717067</v>
      </c>
      <c r="K15" s="149"/>
      <c r="M15" s="149"/>
      <c r="N15" s="149"/>
      <c r="O15" s="149"/>
      <c r="P15" s="149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53072.094887183666</v>
      </c>
      <c r="C16" s="175">
        <v>61402.35925619187</v>
      </c>
      <c r="D16" s="175">
        <v>61094.731190244245</v>
      </c>
      <c r="E16" s="175">
        <v>-307.62806594762515</v>
      </c>
      <c r="F16" s="175">
        <v>8022.6363030605789</v>
      </c>
      <c r="G16" s="175">
        <v>-0.50100365796059521</v>
      </c>
      <c r="H16" s="176">
        <v>12.049493276054918</v>
      </c>
      <c r="I16" s="177">
        <v>14.744479467834367</v>
      </c>
      <c r="J16" s="178">
        <v>15.116486960076571</v>
      </c>
      <c r="K16" s="149"/>
      <c r="L16" s="149"/>
      <c r="M16" s="149"/>
      <c r="N16" s="149"/>
      <c r="O16" s="149"/>
      <c r="P16" s="149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123415.34776847334</v>
      </c>
      <c r="C17" s="183">
        <v>124637.90036821002</v>
      </c>
      <c r="D17" s="183">
        <v>121787.20396456119</v>
      </c>
      <c r="E17" s="185">
        <v>-2850.6964036488207</v>
      </c>
      <c r="F17" s="183">
        <v>-1628.1438039121422</v>
      </c>
      <c r="G17" s="183">
        <v>-2.2871826268151096</v>
      </c>
      <c r="H17" s="184">
        <v>9.4292280553250833</v>
      </c>
      <c r="I17" s="185">
        <v>3.0997554758129411</v>
      </c>
      <c r="J17" s="186">
        <v>-1.3192393274834302</v>
      </c>
      <c r="K17" s="149"/>
      <c r="M17" s="149"/>
      <c r="N17" s="149"/>
      <c r="O17" s="149"/>
      <c r="P17" s="149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149"/>
      <c r="M18" s="149"/>
      <c r="N18" s="149"/>
      <c r="O18" s="149"/>
      <c r="P18" s="149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82" t="s">
        <v>121</v>
      </c>
      <c r="B19" s="283"/>
      <c r="C19" s="283"/>
      <c r="D19" s="283"/>
      <c r="E19" s="283"/>
      <c r="F19" s="283"/>
      <c r="G19" s="283"/>
      <c r="H19" s="283"/>
      <c r="I19" s="283"/>
      <c r="J19" s="284"/>
      <c r="K19" s="149"/>
      <c r="M19" s="149"/>
      <c r="N19" s="149"/>
      <c r="O19" s="149"/>
      <c r="P19" s="149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85" t="str">
        <f>B3</f>
        <v>N$ Million</v>
      </c>
      <c r="C20" s="286"/>
      <c r="D20" s="287"/>
      <c r="E20" s="277" t="s">
        <v>1</v>
      </c>
      <c r="F20" s="278"/>
      <c r="G20" s="212" t="s">
        <v>2</v>
      </c>
      <c r="H20" s="285" t="str">
        <f>H3</f>
        <v>Annual percentage change</v>
      </c>
      <c r="I20" s="286"/>
      <c r="J20" s="291"/>
      <c r="K20" s="149"/>
      <c r="M20" s="149"/>
      <c r="N20" s="149"/>
      <c r="O20" s="149"/>
      <c r="P20" s="149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43982</v>
      </c>
      <c r="C21" s="145">
        <f>C4</f>
        <v>44316</v>
      </c>
      <c r="D21" s="145">
        <f>D4</f>
        <v>44344</v>
      </c>
      <c r="E21" s="205" t="s">
        <v>4</v>
      </c>
      <c r="F21" s="205" t="s">
        <v>5</v>
      </c>
      <c r="G21" s="205" t="s">
        <v>4</v>
      </c>
      <c r="H21" s="198">
        <f>H4</f>
        <v>44276</v>
      </c>
      <c r="I21" s="198">
        <f>I4</f>
        <v>44307</v>
      </c>
      <c r="J21" s="199">
        <f>J4</f>
        <v>44337</v>
      </c>
      <c r="K21" s="149"/>
      <c r="M21" s="149"/>
      <c r="N21" s="149"/>
      <c r="O21" s="149"/>
      <c r="P21" s="149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149"/>
      <c r="M22" s="149"/>
      <c r="N22" s="149"/>
      <c r="O22" s="149"/>
      <c r="P22" s="149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123415.34776847334</v>
      </c>
      <c r="C23" s="187">
        <v>124637.90036821002</v>
      </c>
      <c r="D23" s="187">
        <v>121787.20396456119</v>
      </c>
      <c r="E23" s="187">
        <v>-2850.6964036488207</v>
      </c>
      <c r="F23" s="187">
        <v>-1628.1438039121422</v>
      </c>
      <c r="G23" s="188">
        <v>-2.2871826268151096</v>
      </c>
      <c r="H23" s="188">
        <v>9.4292280553250833</v>
      </c>
      <c r="I23" s="188">
        <v>3.0997554758129411</v>
      </c>
      <c r="J23" s="189">
        <v>-1.3192393274834302</v>
      </c>
      <c r="K23" s="149"/>
      <c r="M23" s="149"/>
      <c r="N23" s="149"/>
      <c r="O23" s="149"/>
      <c r="P23" s="149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3173.4589932554636</v>
      </c>
      <c r="C24" s="190">
        <v>2929.2416750872999</v>
      </c>
      <c r="D24" s="190">
        <v>2901.9639702261084</v>
      </c>
      <c r="E24" s="190">
        <v>-27.277704861191523</v>
      </c>
      <c r="F24" s="190">
        <v>-271.49502302935525</v>
      </c>
      <c r="G24" s="191">
        <v>-0.93122070101568966</v>
      </c>
      <c r="H24" s="191">
        <v>6.1614346739124386</v>
      </c>
      <c r="I24" s="191">
        <v>2.2332721210686941</v>
      </c>
      <c r="J24" s="192">
        <v>-8.5551766575954531</v>
      </c>
      <c r="K24" s="149"/>
      <c r="M24" s="149"/>
      <c r="N24" s="149"/>
      <c r="O24" s="149"/>
      <c r="P24" s="149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57478.545134964152</v>
      </c>
      <c r="C25" s="190">
        <v>60656.371283877525</v>
      </c>
      <c r="D25" s="190">
        <v>58483.787453103439</v>
      </c>
      <c r="E25" s="190">
        <v>-2172.5838307740851</v>
      </c>
      <c r="F25" s="190">
        <v>1005.2423181392878</v>
      </c>
      <c r="G25" s="191">
        <v>-3.5817899831267397</v>
      </c>
      <c r="H25" s="191">
        <v>15.496675019721025</v>
      </c>
      <c r="I25" s="191">
        <v>3.8437645611820557</v>
      </c>
      <c r="J25" s="192">
        <v>1.7489000735472615</v>
      </c>
      <c r="K25" s="149"/>
      <c r="M25" s="149"/>
      <c r="N25" s="149"/>
      <c r="O25" s="149"/>
      <c r="P25" s="149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62763.343640253719</v>
      </c>
      <c r="C26" s="190">
        <v>61052.287409245189</v>
      </c>
      <c r="D26" s="190">
        <v>60401.452541231636</v>
      </c>
      <c r="E26" s="190">
        <v>-650.8348680135532</v>
      </c>
      <c r="F26" s="190">
        <v>-2361.8910990220829</v>
      </c>
      <c r="G26" s="191">
        <v>-1.0660286381259994</v>
      </c>
      <c r="H26" s="191">
        <v>3.9504584707709824</v>
      </c>
      <c r="I26" s="191">
        <v>2.4124059866977348</v>
      </c>
      <c r="J26" s="192">
        <v>-3.7631696497241194</v>
      </c>
      <c r="K26" s="149"/>
      <c r="M26" s="149"/>
      <c r="N26" s="149"/>
      <c r="O26" s="149"/>
      <c r="P26" s="149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149"/>
      <c r="M27" s="149"/>
      <c r="N27" s="149"/>
      <c r="O27" s="149"/>
      <c r="P27" s="149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149"/>
      <c r="M28" s="149"/>
      <c r="N28" s="149"/>
      <c r="O28" s="149"/>
      <c r="P28" s="149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9" t="s">
        <v>22</v>
      </c>
      <c r="B29" s="280"/>
      <c r="C29" s="280"/>
      <c r="D29" s="280"/>
      <c r="E29" s="280"/>
      <c r="F29" s="280"/>
      <c r="G29" s="280"/>
      <c r="H29" s="280"/>
      <c r="I29" s="280"/>
      <c r="J29" s="281"/>
      <c r="K29" s="149"/>
      <c r="M29" s="149"/>
      <c r="N29" s="149"/>
      <c r="O29" s="149"/>
      <c r="P29" s="149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85" t="str">
        <f>B3</f>
        <v>N$ Million</v>
      </c>
      <c r="C30" s="286"/>
      <c r="D30" s="287"/>
      <c r="E30" s="277" t="s">
        <v>1</v>
      </c>
      <c r="F30" s="278"/>
      <c r="G30" s="169" t="s">
        <v>2</v>
      </c>
      <c r="H30" s="285" t="str">
        <f>H3</f>
        <v>Annual percentage change</v>
      </c>
      <c r="I30" s="286"/>
      <c r="J30" s="291"/>
      <c r="K30" s="149"/>
      <c r="M30" s="149"/>
      <c r="N30" s="149"/>
      <c r="O30" s="149"/>
      <c r="P30" s="149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43982</v>
      </c>
      <c r="C31" s="146">
        <f>C4</f>
        <v>44316</v>
      </c>
      <c r="D31" s="145">
        <f>D4</f>
        <v>44344</v>
      </c>
      <c r="E31" s="145" t="s">
        <v>4</v>
      </c>
      <c r="F31" s="145" t="s">
        <v>5</v>
      </c>
      <c r="G31" s="145" t="s">
        <v>4</v>
      </c>
      <c r="H31" s="145">
        <f>H4</f>
        <v>44276</v>
      </c>
      <c r="I31" s="145">
        <f>I4</f>
        <v>44307</v>
      </c>
      <c r="J31" s="210">
        <f>J4</f>
        <v>44337</v>
      </c>
      <c r="K31" s="149"/>
      <c r="M31" s="149"/>
      <c r="N31" s="149"/>
      <c r="O31" s="149"/>
      <c r="P31" s="149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149"/>
      <c r="M32" s="149"/>
      <c r="N32" s="149"/>
      <c r="O32" s="149"/>
      <c r="P32" s="149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102285.69602142148</v>
      </c>
      <c r="C33" s="195">
        <v>105223.89428997594</v>
      </c>
      <c r="D33" s="195">
        <v>105009.6975488926</v>
      </c>
      <c r="E33" s="195">
        <v>-214.19674108334584</v>
      </c>
      <c r="F33" s="195">
        <v>2724.0015274711186</v>
      </c>
      <c r="G33" s="128">
        <v>-0.20356283383037521</v>
      </c>
      <c r="H33" s="128">
        <v>1.5527999252791034</v>
      </c>
      <c r="I33" s="128">
        <v>2.7420454496570557</v>
      </c>
      <c r="J33" s="131">
        <v>2.6631304604904216</v>
      </c>
      <c r="K33" s="149"/>
      <c r="M33" s="149"/>
      <c r="N33" s="149"/>
      <c r="O33" s="149"/>
      <c r="P33" s="149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5100.1344039976238</v>
      </c>
      <c r="C34" s="196">
        <v>4755.5208775204346</v>
      </c>
      <c r="D34" s="196">
        <v>3870.3603639906896</v>
      </c>
      <c r="E34" s="196">
        <v>-885.160513529745</v>
      </c>
      <c r="F34" s="196">
        <v>-1229.7740400069342</v>
      </c>
      <c r="G34" s="128">
        <v>-18.613324099026457</v>
      </c>
      <c r="H34" s="129">
        <v>-18.430498095053366</v>
      </c>
      <c r="I34" s="129">
        <v>-13.551585482387793</v>
      </c>
      <c r="J34" s="130">
        <v>-24.112581014394522</v>
      </c>
      <c r="K34" s="149"/>
      <c r="M34" s="149"/>
      <c r="N34" s="149"/>
      <c r="O34" s="149"/>
      <c r="P34" s="149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42776.673508841523</v>
      </c>
      <c r="C35" s="195">
        <v>43801.435941354182</v>
      </c>
      <c r="D35" s="195">
        <v>43274.754386778062</v>
      </c>
      <c r="E35" s="195">
        <v>-526.68155457612011</v>
      </c>
      <c r="F35" s="195">
        <v>498.08087793653976</v>
      </c>
      <c r="G35" s="128">
        <v>-1.2024298821648074</v>
      </c>
      <c r="H35" s="128">
        <v>1.2491601988598555</v>
      </c>
      <c r="I35" s="128">
        <v>2.0499952185420223</v>
      </c>
      <c r="J35" s="131">
        <v>1.1643749667294521</v>
      </c>
      <c r="K35" s="149"/>
      <c r="M35" s="149"/>
      <c r="N35" s="149"/>
      <c r="O35" s="149"/>
      <c r="P35" s="149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4">
        <v>39027.922783585665</v>
      </c>
      <c r="C36" s="234">
        <v>40421.815120805113</v>
      </c>
      <c r="D36" s="234">
        <v>39919.511671833548</v>
      </c>
      <c r="E36" s="234">
        <v>-502.30344897156465</v>
      </c>
      <c r="F36" s="234">
        <v>891.58888824788301</v>
      </c>
      <c r="G36" s="235">
        <v>-1.2426543624287376</v>
      </c>
      <c r="H36" s="235">
        <v>2.3132739117945302</v>
      </c>
      <c r="I36" s="235">
        <v>3.3449202277232088</v>
      </c>
      <c r="J36" s="236">
        <v>2.2844897310877808</v>
      </c>
      <c r="K36" s="149"/>
      <c r="M36" s="149"/>
      <c r="N36" s="149"/>
      <c r="O36" s="149"/>
      <c r="P36" s="149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37">
        <v>12768.339300222669</v>
      </c>
      <c r="C37" s="237">
        <v>12460.846558822228</v>
      </c>
      <c r="D37" s="237">
        <v>12432.598375380681</v>
      </c>
      <c r="E37" s="237">
        <v>-28.248183441546644</v>
      </c>
      <c r="F37" s="237">
        <v>-335.74092484198809</v>
      </c>
      <c r="G37" s="238">
        <v>-0.22669554037278772</v>
      </c>
      <c r="H37" s="238">
        <v>-3.6337641701692576</v>
      </c>
      <c r="I37" s="238">
        <v>-2.0057296665741831</v>
      </c>
      <c r="J37" s="239">
        <v>-2.6294799734538117</v>
      </c>
      <c r="K37" s="149"/>
      <c r="M37" s="149"/>
      <c r="N37" s="149"/>
      <c r="O37" s="149"/>
      <c r="P37" s="149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37">
        <v>16448.271375225577</v>
      </c>
      <c r="C38" s="237">
        <v>16685.988357249174</v>
      </c>
      <c r="D38" s="237">
        <v>16676.68652411491</v>
      </c>
      <c r="E38" s="237">
        <v>-9.3018331342645979</v>
      </c>
      <c r="F38" s="237">
        <v>228.41514888933307</v>
      </c>
      <c r="G38" s="238">
        <v>-5.5746371956587382E-2</v>
      </c>
      <c r="H38" s="238">
        <v>0.62347251494779243</v>
      </c>
      <c r="I38" s="238">
        <v>1.34564915324124</v>
      </c>
      <c r="J38" s="239">
        <v>1.3886878668196942</v>
      </c>
      <c r="K38" s="149"/>
      <c r="M38" s="149"/>
      <c r="N38" s="149"/>
      <c r="O38" s="149"/>
      <c r="P38" s="149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37">
        <v>9811.3121081374247</v>
      </c>
      <c r="C39" s="237">
        <v>11274.980204733707</v>
      </c>
      <c r="D39" s="237">
        <v>10810.226772337963</v>
      </c>
      <c r="E39" s="237">
        <v>-464.75343239574431</v>
      </c>
      <c r="F39" s="237">
        <v>998.91466420053803</v>
      </c>
      <c r="G39" s="238">
        <v>-4.1219888989305815</v>
      </c>
      <c r="H39" s="238">
        <v>12.960406951471867</v>
      </c>
      <c r="I39" s="238">
        <v>13.508356494728233</v>
      </c>
      <c r="J39" s="239">
        <v>10.18125458848715</v>
      </c>
      <c r="K39" s="149"/>
      <c r="M39" s="149"/>
      <c r="N39" s="149"/>
      <c r="O39" s="149"/>
      <c r="P39" s="149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4">
        <v>3748.7507252558603</v>
      </c>
      <c r="C40" s="234">
        <v>3379.6208205490725</v>
      </c>
      <c r="D40" s="234">
        <v>3355.2427149445175</v>
      </c>
      <c r="E40" s="234">
        <v>-24.378105604555003</v>
      </c>
      <c r="F40" s="234">
        <v>-393.50801031134279</v>
      </c>
      <c r="G40" s="235">
        <v>-0.72132664872725627</v>
      </c>
      <c r="H40" s="235">
        <v>-9.6856938479332939</v>
      </c>
      <c r="I40" s="235">
        <v>-11.250537879748066</v>
      </c>
      <c r="J40" s="236">
        <v>-10.497043926133159</v>
      </c>
      <c r="K40" s="149"/>
      <c r="M40" s="149"/>
      <c r="N40" s="149"/>
      <c r="O40" s="149"/>
      <c r="P40" s="149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0"/>
      <c r="C41" s="240"/>
      <c r="D41" s="240"/>
      <c r="E41" s="234"/>
      <c r="F41" s="234"/>
      <c r="G41" s="235"/>
      <c r="H41" s="241"/>
      <c r="I41" s="241"/>
      <c r="J41" s="242"/>
      <c r="K41" s="149"/>
      <c r="M41" s="149"/>
      <c r="N41" s="149"/>
      <c r="O41" s="149"/>
      <c r="P41" s="149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124</v>
      </c>
      <c r="B42" s="234">
        <v>58775.16218155434</v>
      </c>
      <c r="C42" s="234">
        <v>61030.141164174485</v>
      </c>
      <c r="D42" s="234">
        <v>61113.279693594566</v>
      </c>
      <c r="E42" s="234">
        <v>83.138529420080886</v>
      </c>
      <c r="F42" s="234">
        <v>2338.1175120402258</v>
      </c>
      <c r="G42" s="235">
        <v>0.13622535985365403</v>
      </c>
      <c r="H42" s="235">
        <v>2.5706539543260938</v>
      </c>
      <c r="I42" s="235">
        <v>3.911643385239187</v>
      </c>
      <c r="J42" s="236">
        <v>3.9780707109201554</v>
      </c>
      <c r="K42" s="149"/>
      <c r="M42" s="149"/>
      <c r="N42" s="149"/>
      <c r="O42" s="149"/>
      <c r="P42" s="149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4">
        <v>52383.639165283144</v>
      </c>
      <c r="C43" s="234">
        <v>54564.420538410457</v>
      </c>
      <c r="D43" s="234">
        <v>54624.689310247726</v>
      </c>
      <c r="E43" s="234">
        <v>60.268771837269014</v>
      </c>
      <c r="F43" s="234">
        <v>2241.0501449645817</v>
      </c>
      <c r="G43" s="235">
        <v>0.11045434230322826</v>
      </c>
      <c r="H43" s="235">
        <v>3.344764094359693</v>
      </c>
      <c r="I43" s="235">
        <v>4.333948587664608</v>
      </c>
      <c r="J43" s="236">
        <v>4.2781490188062774</v>
      </c>
      <c r="K43" s="149"/>
      <c r="M43" s="149"/>
      <c r="N43" s="149"/>
      <c r="O43" s="149"/>
      <c r="P43" s="149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37">
        <v>40444.664024727419</v>
      </c>
      <c r="C44" s="237">
        <v>42431.827395863533</v>
      </c>
      <c r="D44" s="237">
        <v>42441.090165126414</v>
      </c>
      <c r="E44" s="237">
        <v>9.2627692628811928</v>
      </c>
      <c r="F44" s="237">
        <v>1996.4261403989949</v>
      </c>
      <c r="G44" s="238">
        <v>2.18297674914254E-2</v>
      </c>
      <c r="H44" s="238">
        <v>4.4019708403401552</v>
      </c>
      <c r="I44" s="238">
        <v>5.1767044734398695</v>
      </c>
      <c r="J44" s="239">
        <v>4.9361916795214427</v>
      </c>
      <c r="K44" s="149"/>
      <c r="M44" s="149"/>
      <c r="N44" s="149"/>
      <c r="O44" s="149"/>
      <c r="P44" s="149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37">
        <v>9554.3904447461355</v>
      </c>
      <c r="C45" s="237">
        <v>9653.0385993108903</v>
      </c>
      <c r="D45" s="237">
        <v>9676.6955206136463</v>
      </c>
      <c r="E45" s="237">
        <v>23.656921302756018</v>
      </c>
      <c r="F45" s="237">
        <v>122.30507586751082</v>
      </c>
      <c r="G45" s="238">
        <v>0.24507227500825479</v>
      </c>
      <c r="H45" s="238">
        <v>-0.61040617152758614</v>
      </c>
      <c r="I45" s="238">
        <v>0.81284696283121605</v>
      </c>
      <c r="J45" s="239">
        <v>1.2800929224612787</v>
      </c>
      <c r="K45" s="149"/>
      <c r="M45" s="149"/>
      <c r="N45" s="149"/>
      <c r="O45" s="149"/>
      <c r="P45" s="149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107</v>
      </c>
      <c r="B46" s="237">
        <v>2384.5846958095831</v>
      </c>
      <c r="C46" s="237">
        <v>2479.5545432360336</v>
      </c>
      <c r="D46" s="237">
        <v>2506.9036245076686</v>
      </c>
      <c r="E46" s="237">
        <v>27.349081271634986</v>
      </c>
      <c r="F46" s="237">
        <v>122.31892869808553</v>
      </c>
      <c r="G46" s="238">
        <v>1.1029836526984553</v>
      </c>
      <c r="H46" s="238">
        <v>1.5134165228780176</v>
      </c>
      <c r="I46" s="238">
        <v>4.214443368584071</v>
      </c>
      <c r="J46" s="239">
        <v>5.1295694765229172</v>
      </c>
      <c r="K46" s="149"/>
      <c r="M46" s="149"/>
      <c r="N46" s="149"/>
      <c r="O46" s="149"/>
      <c r="P46" s="149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127</v>
      </c>
      <c r="B47" s="234">
        <v>6391.5230162711932</v>
      </c>
      <c r="C47" s="234">
        <v>6465.7206257640255</v>
      </c>
      <c r="D47" s="234">
        <v>6488.5903833468419</v>
      </c>
      <c r="E47" s="234">
        <v>22.869757582816419</v>
      </c>
      <c r="F47" s="234">
        <v>97.06736707564869</v>
      </c>
      <c r="G47" s="235">
        <v>0.35370779077101133</v>
      </c>
      <c r="H47" s="235">
        <v>-3.5355523733079224</v>
      </c>
      <c r="I47" s="235">
        <v>0.47945841427173264</v>
      </c>
      <c r="J47" s="236">
        <v>1.5186891579446637</v>
      </c>
      <c r="K47" s="149"/>
      <c r="M47" s="149"/>
      <c r="N47" s="149"/>
      <c r="O47" s="149"/>
      <c r="P47" s="149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3">
        <v>733.86033102561805</v>
      </c>
      <c r="C48" s="243">
        <v>392.31718444726499</v>
      </c>
      <c r="D48" s="243">
        <v>621.663468519964</v>
      </c>
      <c r="E48" s="243">
        <v>229.34628407269901</v>
      </c>
      <c r="F48" s="243">
        <v>-112.19686250565405</v>
      </c>
      <c r="G48" s="244">
        <v>58.45940304547824</v>
      </c>
      <c r="H48" s="244">
        <v>-49.814246811078362</v>
      </c>
      <c r="I48" s="244">
        <v>-48.470106540777316</v>
      </c>
      <c r="J48" s="248">
        <v>-15.288585274646413</v>
      </c>
      <c r="K48" s="149"/>
      <c r="M48" s="149"/>
      <c r="N48" s="149"/>
      <c r="O48" s="149"/>
      <c r="P48" s="149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6"/>
      <c r="F49" s="246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3"/>
    </row>
    <row r="51" spans="3:21">
      <c r="C51" s="233"/>
    </row>
    <row r="52" spans="3:21">
      <c r="C52" s="233"/>
      <c r="H52" s="149"/>
      <c r="I52" s="149"/>
      <c r="J52" s="149"/>
    </row>
    <row r="53" spans="3:21">
      <c r="C53" s="233"/>
      <c r="H53" s="149"/>
      <c r="I53" s="149"/>
      <c r="J53" s="149"/>
    </row>
    <row r="54" spans="3:21">
      <c r="C54" s="233"/>
    </row>
    <row r="55" spans="3:21">
      <c r="C55" s="233"/>
    </row>
    <row r="56" spans="3:21">
      <c r="C56" s="233"/>
    </row>
    <row r="57" spans="3:21">
      <c r="C57" s="233"/>
    </row>
    <row r="58" spans="3:21">
      <c r="C58" s="233"/>
    </row>
    <row r="59" spans="3:21">
      <c r="C59" s="233"/>
    </row>
    <row r="60" spans="3:21">
      <c r="C60" s="233"/>
    </row>
    <row r="61" spans="3:21">
      <c r="C61" s="233"/>
    </row>
    <row r="62" spans="3:21">
      <c r="C62" s="233"/>
    </row>
    <row r="63" spans="3:21">
      <c r="C63" s="233"/>
    </row>
    <row r="64" spans="3:21">
      <c r="C64" s="233"/>
    </row>
    <row r="65" spans="3:3">
      <c r="C65" s="233"/>
    </row>
    <row r="66" spans="3:3">
      <c r="C66" s="233"/>
    </row>
    <row r="67" spans="3:3">
      <c r="C67" s="233"/>
    </row>
    <row r="68" spans="3:3">
      <c r="C68" s="233"/>
    </row>
    <row r="69" spans="3:3">
      <c r="C69" s="233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E7" sqref="E7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110</v>
      </c>
    </row>
    <row r="2" spans="1:6" ht="17.25" thickBot="1">
      <c r="A2" s="51" t="s">
        <v>36</v>
      </c>
      <c r="B2" s="197">
        <v>43951</v>
      </c>
      <c r="C2" s="197">
        <v>44347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6.6401338630491153</v>
      </c>
      <c r="C10" s="102">
        <v>6.9326952841909373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3.6672828776306008</v>
      </c>
      <c r="C12" s="102">
        <v>3.906682744128211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117</v>
      </c>
      <c r="B14" s="135">
        <f>B2</f>
        <v>43951</v>
      </c>
      <c r="C14" s="197">
        <f>C2</f>
        <v>44347</v>
      </c>
    </row>
    <row r="15" spans="1:6" ht="15.75">
      <c r="A15" s="52"/>
      <c r="B15" s="83"/>
      <c r="C15" s="83"/>
    </row>
    <row r="16" spans="1:6" ht="15.75">
      <c r="A16" s="52" t="s">
        <v>116</v>
      </c>
      <c r="B16" s="132">
        <v>41167.046245440004</v>
      </c>
      <c r="C16" s="132">
        <v>39007.971084780009</v>
      </c>
      <c r="D16" s="247"/>
      <c r="E16" s="134"/>
      <c r="F16" s="134"/>
    </row>
    <row r="17" spans="1:7" ht="15.75">
      <c r="A17" s="52" t="s">
        <v>46</v>
      </c>
      <c r="B17" s="132">
        <v>6493.5323099700036</v>
      </c>
      <c r="C17" s="132">
        <f>C16-B16</f>
        <v>-2159.0751606599952</v>
      </c>
      <c r="E17" s="216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43951</v>
      </c>
      <c r="C19" s="197">
        <f>C2</f>
        <v>44347</v>
      </c>
    </row>
    <row r="20" spans="1:7" ht="15.75">
      <c r="A20" s="52"/>
      <c r="B20" s="83"/>
      <c r="C20" s="83"/>
    </row>
    <row r="21" spans="1:7" ht="16.5">
      <c r="A21" s="53" t="s">
        <v>111</v>
      </c>
      <c r="B21" s="200">
        <v>14.3253</v>
      </c>
      <c r="C21" s="200">
        <v>13.779949999999999</v>
      </c>
    </row>
    <row r="22" spans="1:7" ht="15.75">
      <c r="A22" s="52" t="s">
        <v>114</v>
      </c>
      <c r="B22" s="200">
        <f>1/B21</f>
        <v>6.980656600559848E-2</v>
      </c>
      <c r="C22" s="200">
        <f>1/C21</f>
        <v>7.256920380698044E-2</v>
      </c>
      <c r="E22" s="137"/>
    </row>
    <row r="23" spans="1:7" ht="16.5">
      <c r="A23" s="53" t="s">
        <v>112</v>
      </c>
      <c r="B23" s="200">
        <v>19.965499999999999</v>
      </c>
      <c r="C23" s="200">
        <v>19.541550000000001</v>
      </c>
    </row>
    <row r="24" spans="1:7" ht="15.75">
      <c r="A24" s="52" t="s">
        <v>115</v>
      </c>
      <c r="B24" s="200">
        <f>1/B23</f>
        <v>5.0086399038341139E-2</v>
      </c>
      <c r="C24" s="200">
        <f>1/C23</f>
        <v>5.1173013399653557E-2</v>
      </c>
      <c r="F24" s="103"/>
      <c r="G24" s="103"/>
    </row>
    <row r="25" spans="1:7" ht="16.5">
      <c r="A25" s="53" t="s">
        <v>47</v>
      </c>
      <c r="B25" s="200">
        <v>7.593</v>
      </c>
      <c r="C25" s="200">
        <v>7.9645000000000001</v>
      </c>
    </row>
    <row r="26" spans="1:7" ht="15.75">
      <c r="A26" s="52" t="s">
        <v>113</v>
      </c>
      <c r="B26" s="200">
        <f>1/B25</f>
        <v>0.13170025023047544</v>
      </c>
      <c r="C26" s="200">
        <f>1/C25</f>
        <v>0.12555715989704314</v>
      </c>
    </row>
    <row r="27" spans="1:7" ht="16.5">
      <c r="A27" s="53" t="s">
        <v>48</v>
      </c>
      <c r="B27" s="200">
        <v>17.502700000000001</v>
      </c>
      <c r="C27" s="200">
        <v>16.79785</v>
      </c>
    </row>
    <row r="28" spans="1:7" ht="15.75">
      <c r="A28" s="52" t="s">
        <v>49</v>
      </c>
      <c r="B28" s="200">
        <f>1/B27</f>
        <v>5.7134042176349931E-2</v>
      </c>
      <c r="C28" s="200">
        <f>1/C27</f>
        <v>5.9531428129195103E-2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43951</v>
      </c>
      <c r="C30" s="197">
        <f>C2</f>
        <v>44347</v>
      </c>
    </row>
    <row r="31" spans="1:7" ht="15.75">
      <c r="A31" s="52"/>
      <c r="B31" s="84"/>
      <c r="C31" s="245"/>
    </row>
    <row r="32" spans="1:7" ht="15.75">
      <c r="A32" s="52" t="s">
        <v>43</v>
      </c>
      <c r="B32" s="16">
        <v>3.8606967831410941</v>
      </c>
      <c r="C32" s="16">
        <v>3.769271515538918</v>
      </c>
    </row>
    <row r="33" spans="1:4" ht="15.75">
      <c r="A33" s="52" t="s">
        <v>44</v>
      </c>
      <c r="B33" s="16">
        <v>2.175350412220169</v>
      </c>
      <c r="C33" s="16">
        <v>2.4443645040562103</v>
      </c>
      <c r="D33" s="133"/>
    </row>
    <row r="34" spans="1:4" ht="16.5" thickBot="1">
      <c r="A34" s="54" t="s">
        <v>45</v>
      </c>
      <c r="B34" s="85">
        <v>0.36104825980585531</v>
      </c>
      <c r="C34" s="85">
        <v>0.26328668387310472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topLeftCell="A11" zoomScale="90" zoomScaleNormal="90" workbookViewId="0">
      <selection activeCell="A17" sqref="A17"/>
    </sheetView>
  </sheetViews>
  <sheetFormatPr defaultRowHeight="15"/>
  <cols>
    <col min="1" max="16384" width="9.14062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8"/>
  <sheetViews>
    <sheetView zoomScale="80" zoomScaleNormal="80" workbookViewId="0">
      <selection activeCell="K1" sqref="K1:S1048576"/>
    </sheetView>
  </sheetViews>
  <sheetFormatPr defaultRowHeight="12.75"/>
  <cols>
    <col min="1" max="1" width="52.42578125" style="104" customWidth="1"/>
    <col min="2" max="10" width="12.28515625" style="104" customWidth="1"/>
    <col min="11" max="19" width="6" style="149" customWidth="1"/>
    <col min="20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92" t="s">
        <v>98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27" ht="19.5" customHeight="1">
      <c r="A2" s="294" t="s">
        <v>122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27" ht="19.5" customHeight="1">
      <c r="A3" s="297"/>
      <c r="B3" s="298"/>
      <c r="C3" s="298"/>
      <c r="D3" s="298"/>
      <c r="E3" s="298"/>
      <c r="F3" s="298"/>
      <c r="G3" s="298"/>
      <c r="H3" s="298"/>
      <c r="I3" s="298"/>
      <c r="J3" s="299"/>
    </row>
    <row r="4" spans="1:27" ht="16.5">
      <c r="A4" s="114"/>
      <c r="B4" s="300" t="s">
        <v>95</v>
      </c>
      <c r="C4" s="302"/>
      <c r="D4" s="301"/>
      <c r="E4" s="300" t="s">
        <v>1</v>
      </c>
      <c r="F4" s="301"/>
      <c r="G4" s="115" t="s">
        <v>2</v>
      </c>
      <c r="H4" s="300" t="s">
        <v>93</v>
      </c>
      <c r="I4" s="302"/>
      <c r="J4" s="303"/>
    </row>
    <row r="5" spans="1:27" ht="17.25" thickBot="1">
      <c r="A5" s="116"/>
      <c r="B5" s="163">
        <v>43982</v>
      </c>
      <c r="C5" s="145">
        <v>44316</v>
      </c>
      <c r="D5" s="145">
        <v>44344</v>
      </c>
      <c r="E5" s="146" t="s">
        <v>4</v>
      </c>
      <c r="F5" s="138" t="s">
        <v>5</v>
      </c>
      <c r="G5" s="146" t="s">
        <v>4</v>
      </c>
      <c r="H5" s="198">
        <v>44276</v>
      </c>
      <c r="I5" s="198">
        <v>44307</v>
      </c>
      <c r="J5" s="198">
        <v>44337</v>
      </c>
    </row>
    <row r="6" spans="1:27" ht="17.25" thickTop="1">
      <c r="A6" s="119" t="s">
        <v>50</v>
      </c>
      <c r="B6" s="217">
        <v>35741.711411941607</v>
      </c>
      <c r="C6" s="175">
        <v>41862.124416357219</v>
      </c>
      <c r="D6" s="175">
        <v>40280.9199052482</v>
      </c>
      <c r="E6" s="175">
        <v>-1581.2045111090192</v>
      </c>
      <c r="F6" s="175">
        <v>4539.2084933065926</v>
      </c>
      <c r="G6" s="175">
        <v>-3.7771721649443464</v>
      </c>
      <c r="H6" s="175">
        <v>-4.2091838914339803</v>
      </c>
      <c r="I6" s="175">
        <v>4.9943009998095818</v>
      </c>
      <c r="J6" s="219">
        <v>12.700031179228887</v>
      </c>
      <c r="X6" s="149"/>
      <c r="Y6" s="149"/>
      <c r="Z6" s="149"/>
      <c r="AA6" s="149"/>
    </row>
    <row r="7" spans="1:27" ht="16.5">
      <c r="A7" s="119" t="s">
        <v>51</v>
      </c>
      <c r="B7" s="177">
        <v>33879.442874471606</v>
      </c>
      <c r="C7" s="175">
        <v>41167.93457943722</v>
      </c>
      <c r="D7" s="175">
        <v>39008.604430218198</v>
      </c>
      <c r="E7" s="175">
        <v>-2159.3301492190221</v>
      </c>
      <c r="F7" s="175">
        <v>5129.1615557465921</v>
      </c>
      <c r="G7" s="175">
        <v>-5.2451748460987346</v>
      </c>
      <c r="H7" s="175">
        <v>4.8694496307522854</v>
      </c>
      <c r="I7" s="175">
        <v>15.429634989642466</v>
      </c>
      <c r="J7" s="219">
        <v>15.139450712784438</v>
      </c>
      <c r="X7" s="149"/>
      <c r="Y7" s="149"/>
      <c r="Z7" s="149"/>
      <c r="AA7" s="149"/>
    </row>
    <row r="8" spans="1:27" ht="16.5">
      <c r="A8" s="107" t="s">
        <v>52</v>
      </c>
      <c r="B8" s="181">
        <v>12853.27738489</v>
      </c>
      <c r="C8" s="179">
        <v>13468.673454</v>
      </c>
      <c r="D8" s="179">
        <v>12975.23399502</v>
      </c>
      <c r="E8" s="179">
        <v>-493.43945897999947</v>
      </c>
      <c r="F8" s="179">
        <v>121.95661013000063</v>
      </c>
      <c r="G8" s="179">
        <v>-3.6636084516063079</v>
      </c>
      <c r="H8" s="179">
        <v>-37.52006402683854</v>
      </c>
      <c r="I8" s="179">
        <v>-17.167355969321946</v>
      </c>
      <c r="J8" s="220">
        <v>0.9488366778217312</v>
      </c>
      <c r="X8" s="149"/>
      <c r="Y8" s="149"/>
      <c r="Z8" s="149"/>
      <c r="AA8" s="149"/>
    </row>
    <row r="9" spans="1:27" ht="16.5">
      <c r="A9" s="107" t="s">
        <v>53</v>
      </c>
      <c r="B9" s="181">
        <v>20866.229545759994</v>
      </c>
      <c r="C9" s="179">
        <v>27586.943632349998</v>
      </c>
      <c r="D9" s="179">
        <v>25916.258029120003</v>
      </c>
      <c r="E9" s="179">
        <v>-1670.6856032299947</v>
      </c>
      <c r="F9" s="179">
        <v>5050.028483360009</v>
      </c>
      <c r="G9" s="179">
        <v>-6.0560735741340181</v>
      </c>
      <c r="H9" s="179">
        <v>49.424367422488956</v>
      </c>
      <c r="I9" s="179">
        <v>43.27253578266874</v>
      </c>
      <c r="J9" s="220">
        <v>24.201921445775398</v>
      </c>
      <c r="X9" s="149"/>
      <c r="Y9" s="149"/>
      <c r="Z9" s="149"/>
      <c r="AA9" s="149"/>
    </row>
    <row r="10" spans="1:27" ht="16.5">
      <c r="A10" s="107" t="s">
        <v>54</v>
      </c>
      <c r="B10" s="181">
        <v>159.93594382161154</v>
      </c>
      <c r="C10" s="179">
        <v>112.31749308721848</v>
      </c>
      <c r="D10" s="179">
        <v>117.11240607819606</v>
      </c>
      <c r="E10" s="179">
        <v>4.7949129909775792</v>
      </c>
      <c r="F10" s="179">
        <v>-42.823537743415486</v>
      </c>
      <c r="G10" s="179">
        <v>4.2690705242630003</v>
      </c>
      <c r="H10" s="179">
        <v>-18.857060173570659</v>
      </c>
      <c r="I10" s="179">
        <v>-25.114582110518498</v>
      </c>
      <c r="J10" s="220">
        <v>-26.775430663153344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3</v>
      </c>
      <c r="I11" s="179">
        <v>4</v>
      </c>
      <c r="J11" s="220">
        <v>5</v>
      </c>
      <c r="X11" s="149"/>
      <c r="Y11" s="149"/>
      <c r="Z11" s="149"/>
      <c r="AA11" s="149"/>
    </row>
    <row r="12" spans="1:27" ht="16.5">
      <c r="A12" s="119" t="s">
        <v>55</v>
      </c>
      <c r="B12" s="177">
        <v>1862.2685374700034</v>
      </c>
      <c r="C12" s="175">
        <v>694.18983692000006</v>
      </c>
      <c r="D12" s="175">
        <v>1272.31547503</v>
      </c>
      <c r="E12" s="175">
        <v>578.12563810999995</v>
      </c>
      <c r="F12" s="175">
        <v>-589.95306244000335</v>
      </c>
      <c r="G12" s="175">
        <v>83.280625466233147</v>
      </c>
      <c r="H12" s="175">
        <v>-67.155370244163606</v>
      </c>
      <c r="I12" s="175">
        <v>-83.494827768662873</v>
      </c>
      <c r="J12" s="178">
        <v>-31.679269158544017</v>
      </c>
      <c r="X12" s="149"/>
      <c r="Y12" s="149"/>
      <c r="Z12" s="149"/>
      <c r="AA12" s="149"/>
    </row>
    <row r="13" spans="1:27" ht="16.5">
      <c r="A13" s="107" t="s">
        <v>56</v>
      </c>
      <c r="B13" s="181">
        <v>75.700726400003234</v>
      </c>
      <c r="C13" s="179">
        <v>591.31200105000005</v>
      </c>
      <c r="D13" s="179">
        <v>1106.3720010499999</v>
      </c>
      <c r="E13" s="179">
        <v>515.05999999999983</v>
      </c>
      <c r="F13" s="179">
        <v>1030.6712746499966</v>
      </c>
      <c r="G13" s="256">
        <v>87.104607903340593</v>
      </c>
      <c r="H13" s="179">
        <v>-99.450832202366755</v>
      </c>
      <c r="I13" s="179">
        <v>177.31091560128311</v>
      </c>
      <c r="J13" s="182">
        <v>1361.5077736558585</v>
      </c>
      <c r="X13" s="149"/>
      <c r="Y13" s="149"/>
      <c r="Z13" s="149"/>
      <c r="AA13" s="149"/>
    </row>
    <row r="14" spans="1:27" ht="16.5">
      <c r="A14" s="107" t="s">
        <v>57</v>
      </c>
      <c r="B14" s="181">
        <v>1698.1516347300001</v>
      </c>
      <c r="C14" s="181">
        <v>0</v>
      </c>
      <c r="D14" s="181">
        <v>61.601611520000006</v>
      </c>
      <c r="E14" s="181">
        <v>61.601611520000006</v>
      </c>
      <c r="F14" s="181">
        <v>-1636.5500232100001</v>
      </c>
      <c r="G14" s="181">
        <v>0</v>
      </c>
      <c r="H14" s="181">
        <v>-51.572269298404905</v>
      </c>
      <c r="I14" s="181">
        <v>-100</v>
      </c>
      <c r="J14" s="182">
        <v>-96.37243163330379</v>
      </c>
      <c r="X14" s="149"/>
      <c r="Y14" s="149"/>
      <c r="Z14" s="149"/>
      <c r="AA14" s="149"/>
    </row>
    <row r="15" spans="1:27" ht="16.5">
      <c r="A15" s="107" t="s">
        <v>58</v>
      </c>
      <c r="B15" s="181">
        <v>88.416176340000007</v>
      </c>
      <c r="C15" s="179">
        <v>102.87783587000001</v>
      </c>
      <c r="D15" s="179">
        <v>104.34186246000002</v>
      </c>
      <c r="E15" s="179">
        <v>1.4640265900000031</v>
      </c>
      <c r="F15" s="179">
        <v>15.925686120000009</v>
      </c>
      <c r="G15" s="179">
        <v>1.4230728879736603</v>
      </c>
      <c r="H15" s="179">
        <v>16.36026253161458</v>
      </c>
      <c r="I15" s="179">
        <v>17.840893854591357</v>
      </c>
      <c r="J15" s="220">
        <v>18.012185981396172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5">
      <c r="A17" s="119" t="s">
        <v>59</v>
      </c>
      <c r="B17" s="177">
        <v>35741.793096521615</v>
      </c>
      <c r="C17" s="175">
        <v>41862.182104897212</v>
      </c>
      <c r="D17" s="175">
        <v>40280.977593868163</v>
      </c>
      <c r="E17" s="175">
        <v>-1581.2045110290492</v>
      </c>
      <c r="F17" s="175">
        <v>4539.1844973465486</v>
      </c>
      <c r="G17" s="175">
        <v>-3.7771669595887403</v>
      </c>
      <c r="H17" s="175">
        <v>-4.2091774749251414</v>
      </c>
      <c r="I17" s="175">
        <v>4.9942937734038964</v>
      </c>
      <c r="J17" s="219">
        <v>12.699935017497197</v>
      </c>
      <c r="X17" s="149"/>
      <c r="Y17" s="149"/>
      <c r="Z17" s="149"/>
      <c r="AA17" s="149"/>
    </row>
    <row r="18" spans="1:27" ht="16.5">
      <c r="A18" s="119" t="s">
        <v>60</v>
      </c>
      <c r="B18" s="177">
        <v>10167.707831869999</v>
      </c>
      <c r="C18" s="175">
        <v>8366.6150991600007</v>
      </c>
      <c r="D18" s="175">
        <v>8622.5905238600026</v>
      </c>
      <c r="E18" s="175">
        <v>255.97542470000189</v>
      </c>
      <c r="F18" s="175">
        <v>-1545.1173080099961</v>
      </c>
      <c r="G18" s="175">
        <v>3.0594860844704215</v>
      </c>
      <c r="H18" s="175">
        <v>39.006371137060995</v>
      </c>
      <c r="I18" s="175">
        <v>-18.470814300391751</v>
      </c>
      <c r="J18" s="219">
        <v>-15.196318910412927</v>
      </c>
      <c r="X18" s="149"/>
      <c r="Y18" s="149"/>
      <c r="Z18" s="149"/>
      <c r="AA18" s="149"/>
    </row>
    <row r="19" spans="1:27" ht="16.5">
      <c r="A19" s="107" t="s">
        <v>61</v>
      </c>
      <c r="B19" s="181">
        <v>4622.7718588499993</v>
      </c>
      <c r="C19" s="179">
        <v>4313.814065479999</v>
      </c>
      <c r="D19" s="179">
        <v>4367.1720389600005</v>
      </c>
      <c r="E19" s="179">
        <v>53.357973480001419</v>
      </c>
      <c r="F19" s="179">
        <v>-255.5998198899988</v>
      </c>
      <c r="G19" s="179">
        <v>1.2369094418552322</v>
      </c>
      <c r="H19" s="179">
        <v>8.258831532352005</v>
      </c>
      <c r="I19" s="179">
        <v>-1.2212516781996214</v>
      </c>
      <c r="J19" s="220">
        <v>-5.5291463151197888</v>
      </c>
      <c r="X19" s="149"/>
      <c r="Y19" s="149"/>
      <c r="Z19" s="149"/>
      <c r="AA19" s="149"/>
    </row>
    <row r="20" spans="1:27" ht="16.5">
      <c r="A20" s="107" t="s">
        <v>62</v>
      </c>
      <c r="B20" s="181">
        <v>5544.9359730199994</v>
      </c>
      <c r="C20" s="181">
        <v>4052.8010336800007</v>
      </c>
      <c r="D20" s="181">
        <v>4255.4184849000012</v>
      </c>
      <c r="E20" s="181">
        <v>202.61745122000048</v>
      </c>
      <c r="F20" s="181">
        <v>-1289.5174881199982</v>
      </c>
      <c r="G20" s="181">
        <v>4.9994423495303124</v>
      </c>
      <c r="H20" s="181">
        <v>72.718592947364556</v>
      </c>
      <c r="I20" s="181">
        <v>-31.249757561860349</v>
      </c>
      <c r="J20" s="182">
        <v>-23.255768766211276</v>
      </c>
      <c r="X20" s="149"/>
      <c r="Y20" s="149"/>
      <c r="Z20" s="149"/>
      <c r="AA20" s="149"/>
    </row>
    <row r="21" spans="1:27" ht="16.5">
      <c r="A21" s="107" t="s">
        <v>63</v>
      </c>
      <c r="B21" s="181">
        <v>15141.676131690001</v>
      </c>
      <c r="C21" s="179">
        <v>18074.831260769999</v>
      </c>
      <c r="D21" s="179">
        <v>16621.45971979</v>
      </c>
      <c r="E21" s="179">
        <v>-1453.3715409799988</v>
      </c>
      <c r="F21" s="179">
        <v>1479.7835880999992</v>
      </c>
      <c r="G21" s="179">
        <v>-8.0408581414224756</v>
      </c>
      <c r="H21" s="179">
        <v>-27.703937563748596</v>
      </c>
      <c r="I21" s="179">
        <v>-7.3239000842432347</v>
      </c>
      <c r="J21" s="220">
        <v>9.7729179730833238</v>
      </c>
      <c r="X21" s="149"/>
      <c r="Y21" s="149"/>
      <c r="Z21" s="149"/>
      <c r="AA21" s="149"/>
    </row>
    <row r="22" spans="1:27" ht="16.5">
      <c r="A22" s="119" t="s">
        <v>64</v>
      </c>
      <c r="B22" s="177">
        <v>4284.0659875800002</v>
      </c>
      <c r="C22" s="177">
        <v>9020.9212500100002</v>
      </c>
      <c r="D22" s="177">
        <v>7845.5755743500004</v>
      </c>
      <c r="E22" s="177">
        <v>-1175.3456756599999</v>
      </c>
      <c r="F22" s="177">
        <v>3561.5095867700002</v>
      </c>
      <c r="G22" s="177">
        <v>-13.029109146238213</v>
      </c>
      <c r="H22" s="177">
        <v>-45.220704746797011</v>
      </c>
      <c r="I22" s="177">
        <v>7.9350500818112835</v>
      </c>
      <c r="J22" s="178">
        <v>83.133863882937987</v>
      </c>
      <c r="X22" s="149"/>
      <c r="Y22" s="149"/>
      <c r="Z22" s="149"/>
      <c r="AA22" s="149"/>
    </row>
    <row r="23" spans="1:27" ht="16.5">
      <c r="A23" s="121" t="s">
        <v>104</v>
      </c>
      <c r="B23" s="177">
        <v>10857.61014411</v>
      </c>
      <c r="C23" s="177">
        <v>9053.9100107599988</v>
      </c>
      <c r="D23" s="177">
        <v>8775.884145439999</v>
      </c>
      <c r="E23" s="177">
        <v>-278.02586531999987</v>
      </c>
      <c r="F23" s="177">
        <v>-2081.725998670001</v>
      </c>
      <c r="G23" s="177">
        <v>-3.0707822917345595</v>
      </c>
      <c r="H23" s="177">
        <v>-15.235762435903681</v>
      </c>
      <c r="I23" s="177">
        <v>-18.766207337026927</v>
      </c>
      <c r="J23" s="178">
        <v>-19.172966896396531</v>
      </c>
      <c r="X23" s="149"/>
      <c r="Y23" s="149"/>
      <c r="Z23" s="149"/>
      <c r="AA23" s="149"/>
    </row>
    <row r="24" spans="1:27" ht="16.5">
      <c r="A24" s="121" t="s">
        <v>65</v>
      </c>
      <c r="B24" s="177">
        <v>3495.0265937581244</v>
      </c>
      <c r="C24" s="218">
        <v>2883.7202695822966</v>
      </c>
      <c r="D24" s="218">
        <v>2801.5224540473632</v>
      </c>
      <c r="E24" s="218">
        <v>-82.197815534933397</v>
      </c>
      <c r="F24" s="218">
        <v>-693.50413971076114</v>
      </c>
      <c r="G24" s="218">
        <v>-2.8504087723751184</v>
      </c>
      <c r="H24" s="218">
        <v>-16.884704647893429</v>
      </c>
      <c r="I24" s="218">
        <v>-20.178325097377964</v>
      </c>
      <c r="J24" s="178">
        <v>-19.842599794499748</v>
      </c>
      <c r="X24" s="149"/>
      <c r="Y24" s="149"/>
      <c r="Z24" s="149"/>
      <c r="AA24" s="149"/>
    </row>
    <row r="25" spans="1:27" ht="16.5">
      <c r="A25" s="121" t="s">
        <v>103</v>
      </c>
      <c r="B25" s="177">
        <v>7818.0546870800008</v>
      </c>
      <c r="C25" s="177">
        <v>13063.832474559991</v>
      </c>
      <c r="D25" s="177">
        <v>12837.01417044996</v>
      </c>
      <c r="E25" s="177">
        <v>-226.81830411003102</v>
      </c>
      <c r="F25" s="177">
        <v>5018.9594833699593</v>
      </c>
      <c r="G25" s="177">
        <v>-1.736230960950607</v>
      </c>
      <c r="H25" s="177">
        <v>12.849517638070139</v>
      </c>
      <c r="I25" s="177">
        <v>77.085683156112594</v>
      </c>
      <c r="J25" s="178">
        <v>64.197037297068505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-880.67214787651278</v>
      </c>
      <c r="C26" s="185">
        <v>-526.81699917507763</v>
      </c>
      <c r="D26" s="185">
        <v>-601.60927427916738</v>
      </c>
      <c r="E26" s="185">
        <v>-74.792275104089754</v>
      </c>
      <c r="F26" s="185">
        <v>279.0628735973454</v>
      </c>
      <c r="G26" s="185">
        <v>14.197012477046883</v>
      </c>
      <c r="H26" s="185">
        <v>-18.466032041177243</v>
      </c>
      <c r="I26" s="185">
        <v>-40.422533875963595</v>
      </c>
      <c r="J26" s="186">
        <v>-31.687487139252127</v>
      </c>
      <c r="X26" s="149"/>
      <c r="Y26" s="149"/>
      <c r="Z26" s="149"/>
      <c r="AA26" s="149"/>
    </row>
    <row r="27" spans="1:27" ht="16.5" hidden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X27" s="149"/>
      <c r="Y27" s="149"/>
      <c r="Z27" s="149"/>
      <c r="AA27" s="149"/>
    </row>
    <row r="28" spans="1:27">
      <c r="A28" s="108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3.5" thickBot="1">
      <c r="A29" s="109"/>
      <c r="B29" s="122"/>
      <c r="C29" s="122"/>
      <c r="D29" s="122"/>
      <c r="E29" s="122"/>
      <c r="F29" s="122"/>
      <c r="G29" s="122"/>
      <c r="H29" s="108"/>
      <c r="I29" s="108"/>
      <c r="J29" s="108"/>
    </row>
    <row r="30" spans="1:27" ht="19.5" customHeight="1">
      <c r="A30" s="294" t="s">
        <v>102</v>
      </c>
      <c r="B30" s="295"/>
      <c r="C30" s="295"/>
      <c r="D30" s="295"/>
      <c r="E30" s="295"/>
      <c r="F30" s="295"/>
      <c r="G30" s="295"/>
      <c r="H30" s="295"/>
      <c r="I30" s="295"/>
      <c r="J30" s="296"/>
    </row>
    <row r="31" spans="1:27" ht="19.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9"/>
    </row>
    <row r="32" spans="1:27" ht="16.5">
      <c r="A32" s="140"/>
      <c r="B32" s="300" t="str">
        <f>B4</f>
        <v>N$ Million</v>
      </c>
      <c r="C32" s="302"/>
      <c r="D32" s="301"/>
      <c r="E32" s="300" t="s">
        <v>1</v>
      </c>
      <c r="F32" s="301"/>
      <c r="G32" s="144" t="s">
        <v>2</v>
      </c>
      <c r="H32" s="300" t="str">
        <f>H4</f>
        <v>Annual percentage change</v>
      </c>
      <c r="I32" s="302"/>
      <c r="J32" s="303"/>
    </row>
    <row r="33" spans="1:27" ht="17.25" thickBot="1">
      <c r="A33" s="141"/>
      <c r="B33" s="146">
        <f>B5</f>
        <v>43982</v>
      </c>
      <c r="C33" s="146">
        <f>C5</f>
        <v>44316</v>
      </c>
      <c r="D33" s="117">
        <f>D5</f>
        <v>44344</v>
      </c>
      <c r="E33" s="146" t="s">
        <v>4</v>
      </c>
      <c r="F33" s="138" t="s">
        <v>5</v>
      </c>
      <c r="G33" s="146" t="s">
        <v>4</v>
      </c>
      <c r="H33" s="118">
        <f>H5</f>
        <v>44276</v>
      </c>
      <c r="I33" s="147">
        <f>I5</f>
        <v>44307</v>
      </c>
      <c r="J33" s="136">
        <f>J5</f>
        <v>44337</v>
      </c>
    </row>
    <row r="34" spans="1:27" ht="17.25" thickTop="1">
      <c r="A34" s="142" t="s">
        <v>50</v>
      </c>
      <c r="B34" s="221">
        <v>164810.26435263499</v>
      </c>
      <c r="C34" s="222">
        <v>169142.17068698147</v>
      </c>
      <c r="D34" s="222">
        <v>166792.74346175708</v>
      </c>
      <c r="E34" s="222">
        <v>-2349.4272252243827</v>
      </c>
      <c r="F34" s="222">
        <v>1982.4791091220977</v>
      </c>
      <c r="G34" s="221">
        <v>-1.3890251116454522</v>
      </c>
      <c r="H34" s="222">
        <v>7.5626225147937589</v>
      </c>
      <c r="I34" s="222">
        <v>2.984591604801949</v>
      </c>
      <c r="J34" s="224">
        <v>1.2028857043031564</v>
      </c>
      <c r="X34" s="149"/>
      <c r="Y34" s="149"/>
      <c r="Z34" s="149"/>
      <c r="AA34" s="149"/>
    </row>
    <row r="35" spans="1:27" ht="16.5">
      <c r="A35" s="121" t="s">
        <v>51</v>
      </c>
      <c r="B35" s="222">
        <v>24173.674236903975</v>
      </c>
      <c r="C35" s="222">
        <v>20251.713635923537</v>
      </c>
      <c r="D35" s="222">
        <v>19068.028507787334</v>
      </c>
      <c r="E35" s="222">
        <v>-1183.6851281362033</v>
      </c>
      <c r="F35" s="222">
        <v>-5105.6457291166407</v>
      </c>
      <c r="G35" s="222">
        <v>-5.8448640417101387</v>
      </c>
      <c r="H35" s="222">
        <v>8.2672645168189121</v>
      </c>
      <c r="I35" s="222">
        <v>-13.772299768752276</v>
      </c>
      <c r="J35" s="224">
        <v>-21.120691124873531</v>
      </c>
      <c r="X35" s="149"/>
      <c r="Y35" s="149"/>
      <c r="Z35" s="149"/>
      <c r="AA35" s="149"/>
    </row>
    <row r="36" spans="1:27" ht="16.5">
      <c r="A36" s="123" t="s">
        <v>67</v>
      </c>
      <c r="B36" s="223">
        <v>234.77740095546451</v>
      </c>
      <c r="C36" s="223">
        <v>237.23655259730089</v>
      </c>
      <c r="D36" s="223">
        <v>245.38497462610755</v>
      </c>
      <c r="E36" s="223">
        <v>8.1484220288066638</v>
      </c>
      <c r="F36" s="223">
        <v>10.607573670643035</v>
      </c>
      <c r="G36" s="223">
        <v>3.4347245142439107</v>
      </c>
      <c r="H36" s="223">
        <v>-1.0318994693375316</v>
      </c>
      <c r="I36" s="223">
        <v>6.0797765965535433</v>
      </c>
      <c r="J36" s="225">
        <v>4.5181408549007642</v>
      </c>
      <c r="X36" s="149"/>
      <c r="Y36" s="149"/>
      <c r="Z36" s="149"/>
      <c r="AA36" s="149"/>
    </row>
    <row r="37" spans="1:27" ht="16.5">
      <c r="A37" s="123" t="s">
        <v>52</v>
      </c>
      <c r="B37" s="223">
        <v>13130.608728932108</v>
      </c>
      <c r="C37" s="223">
        <v>11768.362807659696</v>
      </c>
      <c r="D37" s="223">
        <v>10802.302041523268</v>
      </c>
      <c r="E37" s="223">
        <v>-966.06076613642836</v>
      </c>
      <c r="F37" s="223">
        <v>-2328.3066874088399</v>
      </c>
      <c r="G37" s="223">
        <v>-8.2089648485993933</v>
      </c>
      <c r="H37" s="223">
        <v>46.62825378471436</v>
      </c>
      <c r="I37" s="223">
        <v>-6.1554889559408963</v>
      </c>
      <c r="J37" s="225">
        <v>-17.731902118739001</v>
      </c>
      <c r="X37" s="149"/>
      <c r="Y37" s="149"/>
      <c r="Z37" s="149"/>
      <c r="AA37" s="149"/>
    </row>
    <row r="38" spans="1:27" ht="16.5">
      <c r="A38" s="123" t="s">
        <v>68</v>
      </c>
      <c r="B38" s="223">
        <v>733.86033102561805</v>
      </c>
      <c r="C38" s="223">
        <v>392.31718444726499</v>
      </c>
      <c r="D38" s="223">
        <v>621.663468519964</v>
      </c>
      <c r="E38" s="223">
        <v>229.34628407269901</v>
      </c>
      <c r="F38" s="223">
        <v>-112.19686250565405</v>
      </c>
      <c r="G38" s="223">
        <v>58.45940304547824</v>
      </c>
      <c r="H38" s="223">
        <v>-49.81424681107837</v>
      </c>
      <c r="I38" s="223">
        <v>-48.470106540777316</v>
      </c>
      <c r="J38" s="225">
        <v>-15.288585274646422</v>
      </c>
      <c r="X38" s="149"/>
      <c r="Y38" s="149"/>
      <c r="Z38" s="149"/>
      <c r="AA38" s="149"/>
    </row>
    <row r="39" spans="1:27" ht="16.5">
      <c r="A39" s="123" t="s">
        <v>69</v>
      </c>
      <c r="B39" s="223">
        <v>10074.427775990784</v>
      </c>
      <c r="C39" s="223">
        <v>7853.7970912192768</v>
      </c>
      <c r="D39" s="223">
        <v>7398.6780231179946</v>
      </c>
      <c r="E39" s="223">
        <v>-455.11906810128221</v>
      </c>
      <c r="F39" s="223">
        <v>-2675.749752872789</v>
      </c>
      <c r="G39" s="223">
        <v>-5.7948921116145868</v>
      </c>
      <c r="H39" s="223">
        <v>-17.886423060153746</v>
      </c>
      <c r="I39" s="223">
        <v>-21.155017818876757</v>
      </c>
      <c r="J39" s="225">
        <v>-26.559818705034473</v>
      </c>
      <c r="X39" s="149"/>
      <c r="Y39" s="149"/>
      <c r="Z39" s="149"/>
      <c r="AA39" s="149"/>
    </row>
    <row r="40" spans="1:27" ht="16.5">
      <c r="A40" s="121" t="s">
        <v>55</v>
      </c>
      <c r="B40" s="222">
        <v>140636.590115731</v>
      </c>
      <c r="C40" s="222">
        <v>148890.45705105792</v>
      </c>
      <c r="D40" s="222">
        <v>147724.71495396976</v>
      </c>
      <c r="E40" s="222">
        <v>-1165.7420970881649</v>
      </c>
      <c r="F40" s="222">
        <v>7088.1248382387566</v>
      </c>
      <c r="G40" s="222">
        <v>-0.78295286358641647</v>
      </c>
      <c r="H40" s="222">
        <v>7.4703531751164149</v>
      </c>
      <c r="I40" s="222">
        <v>5.7806591075133298</v>
      </c>
      <c r="J40" s="224">
        <v>5.0400289372814626</v>
      </c>
      <c r="X40" s="149"/>
      <c r="Y40" s="149"/>
      <c r="Z40" s="149"/>
      <c r="AA40" s="149"/>
    </row>
    <row r="41" spans="1:27" ht="16.5">
      <c r="A41" s="123" t="s">
        <v>70</v>
      </c>
      <c r="B41" s="223">
        <v>6440.5955379545358</v>
      </c>
      <c r="C41" s="223">
        <v>4370.0778788826992</v>
      </c>
      <c r="D41" s="223">
        <v>4405.1332434338919</v>
      </c>
      <c r="E41" s="223">
        <v>35.055364551192724</v>
      </c>
      <c r="F41" s="223">
        <v>-2035.4622945206438</v>
      </c>
      <c r="G41" s="223">
        <v>0.80216795953657538</v>
      </c>
      <c r="H41" s="223">
        <v>14.177834948439028</v>
      </c>
      <c r="I41" s="223">
        <v>-37.321617398874686</v>
      </c>
      <c r="J41" s="225">
        <v>-31.603634827332826</v>
      </c>
      <c r="X41" s="149"/>
      <c r="Y41" s="149"/>
      <c r="Z41" s="149"/>
      <c r="AA41" s="149"/>
    </row>
    <row r="42" spans="1:27" ht="16.5">
      <c r="A42" s="123" t="s">
        <v>57</v>
      </c>
      <c r="B42" s="223">
        <v>25501.916518127036</v>
      </c>
      <c r="C42" s="223">
        <v>33835.086414530495</v>
      </c>
      <c r="D42" s="223">
        <v>33910.746986403843</v>
      </c>
      <c r="E42" s="223">
        <v>75.66057187334809</v>
      </c>
      <c r="F42" s="223">
        <v>8408.8304682768066</v>
      </c>
      <c r="G42" s="223">
        <v>0.22361571933464575</v>
      </c>
      <c r="H42" s="223">
        <v>40.182939942827261</v>
      </c>
      <c r="I42" s="223">
        <v>38.645414170651065</v>
      </c>
      <c r="J42" s="225">
        <v>32.973327562654845</v>
      </c>
      <c r="X42" s="149"/>
      <c r="Y42" s="149"/>
      <c r="Z42" s="149"/>
      <c r="AA42" s="149"/>
    </row>
    <row r="43" spans="1:27" ht="16.5">
      <c r="A43" s="123" t="s">
        <v>10</v>
      </c>
      <c r="B43" s="223">
        <v>5100.1344039976238</v>
      </c>
      <c r="C43" s="223">
        <v>4755.5208775204346</v>
      </c>
      <c r="D43" s="223">
        <v>3870.3603639906896</v>
      </c>
      <c r="E43" s="223">
        <v>-885.160513529745</v>
      </c>
      <c r="F43" s="223">
        <v>-1229.7740400069342</v>
      </c>
      <c r="G43" s="223">
        <v>-18.613324099026457</v>
      </c>
      <c r="H43" s="223">
        <v>-18.430498095053366</v>
      </c>
      <c r="I43" s="223">
        <v>-13.551585482387793</v>
      </c>
      <c r="J43" s="225">
        <v>-24.112581014394522</v>
      </c>
      <c r="X43" s="149"/>
      <c r="Y43" s="149"/>
      <c r="Z43" s="149"/>
      <c r="AA43" s="149"/>
    </row>
    <row r="44" spans="1:27" ht="16.5">
      <c r="A44" s="123" t="s">
        <v>71</v>
      </c>
      <c r="B44" s="223">
        <v>195.2032988</v>
      </c>
      <c r="C44" s="223">
        <v>164.48106045</v>
      </c>
      <c r="D44" s="223">
        <v>140.50698107000002</v>
      </c>
      <c r="E44" s="223">
        <v>-23.974079379999978</v>
      </c>
      <c r="F44" s="223">
        <v>-54.696317729999976</v>
      </c>
      <c r="G44" s="223">
        <v>-14.575586583895941</v>
      </c>
      <c r="H44" s="223">
        <v>-1.7675612820827808</v>
      </c>
      <c r="I44" s="223">
        <v>-45.047547571024978</v>
      </c>
      <c r="J44" s="225">
        <v>-28.02018104521909</v>
      </c>
      <c r="X44" s="149"/>
      <c r="Y44" s="149"/>
      <c r="Z44" s="149"/>
      <c r="AA44" s="149"/>
    </row>
    <row r="45" spans="1:27" ht="16.5">
      <c r="A45" s="123" t="s">
        <v>12</v>
      </c>
      <c r="B45" s="223">
        <v>775.97780074234117</v>
      </c>
      <c r="C45" s="223">
        <v>351.02703838273499</v>
      </c>
      <c r="D45" s="223">
        <v>495.94859697003596</v>
      </c>
      <c r="E45" s="223">
        <v>144.92155858730098</v>
      </c>
      <c r="F45" s="223">
        <v>-280.02920377230521</v>
      </c>
      <c r="G45" s="223">
        <v>41.285013044860904</v>
      </c>
      <c r="H45" s="223">
        <v>-56.079588703349003</v>
      </c>
      <c r="I45" s="223">
        <v>-43.900969432670031</v>
      </c>
      <c r="J45" s="225">
        <v>-36.087269958549662</v>
      </c>
      <c r="X45" s="149"/>
      <c r="Y45" s="149"/>
      <c r="Z45" s="149"/>
      <c r="AA45" s="149"/>
    </row>
    <row r="46" spans="1:27" ht="16.5">
      <c r="A46" s="123" t="s">
        <v>72</v>
      </c>
      <c r="B46" s="223">
        <v>43622.178209555103</v>
      </c>
      <c r="C46" s="223">
        <v>44315.604611117065</v>
      </c>
      <c r="D46" s="223">
        <v>43714.211258506737</v>
      </c>
      <c r="E46" s="223">
        <v>-601.39335261032829</v>
      </c>
      <c r="F46" s="223">
        <v>92.033048951634555</v>
      </c>
      <c r="G46" s="223">
        <v>-1.3570690457407437</v>
      </c>
      <c r="H46" s="223">
        <v>0.78659035216388418</v>
      </c>
      <c r="I46" s="223">
        <v>0.95764572588412022</v>
      </c>
      <c r="J46" s="225">
        <v>0.21097765569963656</v>
      </c>
      <c r="X46" s="149"/>
      <c r="Y46" s="149"/>
      <c r="Z46" s="149"/>
      <c r="AA46" s="149"/>
    </row>
    <row r="47" spans="1:27" ht="16.5">
      <c r="A47" s="123" t="s">
        <v>14</v>
      </c>
      <c r="B47" s="223">
        <v>59000.584346554344</v>
      </c>
      <c r="C47" s="223">
        <v>61098.659170174484</v>
      </c>
      <c r="D47" s="223">
        <v>61187.807523594573</v>
      </c>
      <c r="E47" s="223">
        <v>89.148353420088824</v>
      </c>
      <c r="F47" s="223">
        <v>2187.2231770402286</v>
      </c>
      <c r="G47" s="223">
        <v>0.14590885402540721</v>
      </c>
      <c r="H47" s="223">
        <v>2.1361948426183091</v>
      </c>
      <c r="I47" s="223">
        <v>3.4581434114243876</v>
      </c>
      <c r="J47" s="225">
        <v>3.7071212111951866</v>
      </c>
      <c r="X47" s="149"/>
      <c r="Y47" s="149"/>
      <c r="Z47" s="149"/>
      <c r="AA47" s="149"/>
    </row>
    <row r="48" spans="1:27" ht="16.5">
      <c r="A48" s="124"/>
      <c r="B48" s="222"/>
      <c r="C48" s="222"/>
      <c r="D48" s="222"/>
      <c r="E48" s="222"/>
      <c r="F48" s="222"/>
      <c r="G48" s="222"/>
      <c r="H48" s="222"/>
      <c r="I48" s="222"/>
      <c r="J48" s="224"/>
      <c r="X48" s="149"/>
      <c r="Y48" s="149"/>
      <c r="Z48" s="149"/>
      <c r="AA48" s="149"/>
    </row>
    <row r="49" spans="1:27" ht="16.5">
      <c r="A49" s="121" t="s">
        <v>59</v>
      </c>
      <c r="B49" s="222">
        <v>164810.26295455804</v>
      </c>
      <c r="C49" s="222">
        <v>169142.16909240966</v>
      </c>
      <c r="D49" s="222">
        <v>166792.7419131285</v>
      </c>
      <c r="E49" s="222">
        <v>-2349.4271792811633</v>
      </c>
      <c r="F49" s="222">
        <v>1982.4789585704566</v>
      </c>
      <c r="G49" s="222">
        <v>-1.3890250975778713</v>
      </c>
      <c r="H49" s="222">
        <v>7.5626222359769883</v>
      </c>
      <c r="I49" s="222">
        <v>2.9845903430161655</v>
      </c>
      <c r="J49" s="224">
        <v>1.2028856231587071</v>
      </c>
      <c r="X49" s="149"/>
      <c r="Y49" s="149"/>
      <c r="Z49" s="149"/>
      <c r="AA49" s="149"/>
    </row>
    <row r="50" spans="1:27" ht="16.5">
      <c r="A50" s="121" t="s">
        <v>73</v>
      </c>
      <c r="B50" s="222">
        <v>7581.3845263499989</v>
      </c>
      <c r="C50" s="222">
        <v>5962.1902722699997</v>
      </c>
      <c r="D50" s="222">
        <v>5838.5304398500002</v>
      </c>
      <c r="E50" s="222">
        <v>-123.65983241999947</v>
      </c>
      <c r="F50" s="222">
        <v>-1742.8540864999986</v>
      </c>
      <c r="G50" s="222">
        <v>-2.0740671929766847</v>
      </c>
      <c r="H50" s="222">
        <v>-24.067474094560396</v>
      </c>
      <c r="I50" s="222">
        <v>-28.76090428739316</v>
      </c>
      <c r="J50" s="224">
        <v>-22.988598987988311</v>
      </c>
      <c r="X50" s="149"/>
      <c r="Y50" s="149"/>
      <c r="Z50" s="149"/>
      <c r="AA50" s="149"/>
    </row>
    <row r="51" spans="1:27" ht="16.5">
      <c r="A51" s="123" t="s">
        <v>52</v>
      </c>
      <c r="B51" s="223">
        <v>4427.3882580899999</v>
      </c>
      <c r="C51" s="223">
        <v>3704.83490213</v>
      </c>
      <c r="D51" s="223">
        <v>3419.2668569499997</v>
      </c>
      <c r="E51" s="223">
        <v>-285.56804518000035</v>
      </c>
      <c r="F51" s="223">
        <v>-1008.1214011400002</v>
      </c>
      <c r="G51" s="223">
        <v>-7.7079830201291912</v>
      </c>
      <c r="H51" s="223">
        <v>-17.35374337764668</v>
      </c>
      <c r="I51" s="223">
        <v>-19.32820931911499</v>
      </c>
      <c r="J51" s="225">
        <v>-22.770115074003229</v>
      </c>
      <c r="X51" s="149"/>
      <c r="Y51" s="149"/>
      <c r="Z51" s="149"/>
      <c r="AA51" s="149"/>
    </row>
    <row r="52" spans="1:27" ht="16.5">
      <c r="A52" s="123" t="s">
        <v>74</v>
      </c>
      <c r="B52" s="223">
        <v>452.37780889999999</v>
      </c>
      <c r="C52" s="223">
        <v>351.14534062000001</v>
      </c>
      <c r="D52" s="223">
        <v>387.36129342999999</v>
      </c>
      <c r="E52" s="223">
        <v>36.215952809999976</v>
      </c>
      <c r="F52" s="223">
        <v>-65.016515470000002</v>
      </c>
      <c r="G52" s="223">
        <v>10.313664634152701</v>
      </c>
      <c r="H52" s="223">
        <v>-25.618165053472424</v>
      </c>
      <c r="I52" s="223">
        <v>-25.443116361278911</v>
      </c>
      <c r="J52" s="225">
        <v>-14.372171709327191</v>
      </c>
      <c r="X52" s="149"/>
      <c r="Y52" s="149"/>
      <c r="Z52" s="149"/>
      <c r="AA52" s="149"/>
    </row>
    <row r="53" spans="1:27" ht="16.5">
      <c r="A53" s="123" t="s">
        <v>68</v>
      </c>
      <c r="B53" s="223">
        <v>579.09773918999986</v>
      </c>
      <c r="C53" s="223">
        <v>649.96600289000003</v>
      </c>
      <c r="D53" s="223">
        <v>767.96270955</v>
      </c>
      <c r="E53" s="223">
        <v>117.99670665999997</v>
      </c>
      <c r="F53" s="223">
        <v>188.86497036000014</v>
      </c>
      <c r="G53" s="223">
        <v>18.154289014400902</v>
      </c>
      <c r="H53" s="223">
        <v>36.89017144392065</v>
      </c>
      <c r="I53" s="223">
        <v>36.158956050406772</v>
      </c>
      <c r="J53" s="225">
        <v>32.613660454653285</v>
      </c>
      <c r="X53" s="149"/>
      <c r="Y53" s="149"/>
      <c r="Z53" s="149"/>
      <c r="AA53" s="149"/>
    </row>
    <row r="54" spans="1:27" ht="16.5">
      <c r="A54" s="123" t="s">
        <v>75</v>
      </c>
      <c r="B54" s="223">
        <v>2122.52072017</v>
      </c>
      <c r="C54" s="223">
        <v>1256.24402663</v>
      </c>
      <c r="D54" s="223">
        <v>1263.9395799200001</v>
      </c>
      <c r="E54" s="223">
        <v>7.6955532900001344</v>
      </c>
      <c r="F54" s="223">
        <v>-858.58114024999986</v>
      </c>
      <c r="G54" s="223">
        <v>0.61258426920795728</v>
      </c>
      <c r="H54" s="223">
        <v>-49.593226485106456</v>
      </c>
      <c r="I54" s="223">
        <v>-55.585484059468406</v>
      </c>
      <c r="J54" s="225">
        <v>-40.45101336778626</v>
      </c>
      <c r="X54" s="149"/>
      <c r="Y54" s="149"/>
      <c r="Z54" s="149"/>
      <c r="AA54" s="149"/>
    </row>
    <row r="55" spans="1:27" ht="16.5">
      <c r="A55" s="121" t="s">
        <v>76</v>
      </c>
      <c r="B55" s="222">
        <v>157228.87842820803</v>
      </c>
      <c r="C55" s="222">
        <v>163179.97882013966</v>
      </c>
      <c r="D55" s="222">
        <v>160954.2114732785</v>
      </c>
      <c r="E55" s="222">
        <v>-2225.7673468611611</v>
      </c>
      <c r="F55" s="222">
        <v>3725.3330450704671</v>
      </c>
      <c r="G55" s="222">
        <v>-1.3639953644769491</v>
      </c>
      <c r="H55" s="222">
        <v>9.3303972566141908</v>
      </c>
      <c r="I55" s="222">
        <v>4.6891185906258244</v>
      </c>
      <c r="J55" s="224">
        <v>2.3693694709979667</v>
      </c>
      <c r="X55" s="149"/>
      <c r="Y55" s="149"/>
      <c r="Z55" s="149"/>
      <c r="AA55" s="149"/>
    </row>
    <row r="56" spans="1:27" ht="16.5">
      <c r="A56" s="121" t="s">
        <v>77</v>
      </c>
      <c r="B56" s="222">
        <v>120241.88877521787</v>
      </c>
      <c r="C56" s="222">
        <v>121708.65869312271</v>
      </c>
      <c r="D56" s="222">
        <v>118885.23999433508</v>
      </c>
      <c r="E56" s="222">
        <v>-2823.418698787631</v>
      </c>
      <c r="F56" s="222">
        <v>-1356.6487808827951</v>
      </c>
      <c r="G56" s="222">
        <v>-2.3198174469300739</v>
      </c>
      <c r="H56" s="222">
        <v>9.5044222308226125</v>
      </c>
      <c r="I56" s="222">
        <v>3.1207907378151702</v>
      </c>
      <c r="J56" s="224">
        <v>-1.128266359337502</v>
      </c>
      <c r="X56" s="149"/>
      <c r="Y56" s="149"/>
      <c r="Z56" s="149"/>
      <c r="AA56" s="149"/>
    </row>
    <row r="57" spans="1:27" ht="15">
      <c r="A57" s="125" t="s">
        <v>78</v>
      </c>
      <c r="B57" s="223">
        <v>57478.545134964152</v>
      </c>
      <c r="C57" s="223">
        <v>60656.371283877525</v>
      </c>
      <c r="D57" s="223">
        <v>58483.787453103432</v>
      </c>
      <c r="E57" s="223">
        <v>-2172.5838307740923</v>
      </c>
      <c r="F57" s="223">
        <v>1005.2423181392805</v>
      </c>
      <c r="G57" s="223">
        <v>-3.5817899831267539</v>
      </c>
      <c r="H57" s="223">
        <v>15.496675019721053</v>
      </c>
      <c r="I57" s="223">
        <v>3.8437645611820699</v>
      </c>
      <c r="J57" s="225">
        <v>1.7489000735472615</v>
      </c>
      <c r="X57" s="149"/>
      <c r="Y57" s="149"/>
      <c r="Z57" s="149"/>
      <c r="AA57" s="149"/>
    </row>
    <row r="58" spans="1:27" ht="15">
      <c r="A58" s="125" t="s">
        <v>75</v>
      </c>
      <c r="B58" s="223">
        <v>62763.343640253719</v>
      </c>
      <c r="C58" s="223">
        <v>61052.287409245182</v>
      </c>
      <c r="D58" s="223">
        <v>60401.452541231636</v>
      </c>
      <c r="E58" s="223">
        <v>-650.83486801354593</v>
      </c>
      <c r="F58" s="223">
        <v>-2361.8910990220829</v>
      </c>
      <c r="G58" s="223">
        <v>-1.0660286381259994</v>
      </c>
      <c r="H58" s="223">
        <v>3.9504584707709824</v>
      </c>
      <c r="I58" s="223">
        <v>2.4124059866977348</v>
      </c>
      <c r="J58" s="225">
        <v>-3.7631696497241194</v>
      </c>
      <c r="X58" s="149"/>
      <c r="Y58" s="149"/>
      <c r="Z58" s="149"/>
      <c r="AA58" s="149"/>
    </row>
    <row r="59" spans="1:27" ht="16.5">
      <c r="A59" s="121" t="s">
        <v>79</v>
      </c>
      <c r="B59" s="222">
        <v>4244.5812172299993</v>
      </c>
      <c r="C59" s="222">
        <v>3615.0971261699997</v>
      </c>
      <c r="D59" s="222">
        <v>3755.1189301599998</v>
      </c>
      <c r="E59" s="222">
        <v>140.02180399000008</v>
      </c>
      <c r="F59" s="222">
        <v>-489.46228706999955</v>
      </c>
      <c r="G59" s="222">
        <v>3.8732515089669306</v>
      </c>
      <c r="H59" s="222">
        <v>9.8478094774844323</v>
      </c>
      <c r="I59" s="222">
        <v>-16.348482129427154</v>
      </c>
      <c r="J59" s="224">
        <v>-11.53146239923808</v>
      </c>
      <c r="X59" s="149"/>
      <c r="Y59" s="149"/>
      <c r="Z59" s="149"/>
      <c r="AA59" s="149"/>
    </row>
    <row r="60" spans="1:27" ht="16.5">
      <c r="A60" s="121" t="s">
        <v>80</v>
      </c>
      <c r="B60" s="222">
        <v>0</v>
      </c>
      <c r="C60" s="222">
        <v>0</v>
      </c>
      <c r="D60" s="222">
        <v>0</v>
      </c>
      <c r="E60" s="222">
        <v>0</v>
      </c>
      <c r="F60" s="222">
        <v>0</v>
      </c>
      <c r="G60" s="222">
        <v>0</v>
      </c>
      <c r="H60" s="222">
        <v>0</v>
      </c>
      <c r="I60" s="222">
        <v>0</v>
      </c>
      <c r="J60" s="222">
        <v>0</v>
      </c>
      <c r="X60" s="149"/>
      <c r="Y60" s="149"/>
      <c r="Z60" s="149"/>
      <c r="AA60" s="149"/>
    </row>
    <row r="61" spans="1:27" ht="16.5">
      <c r="A61" s="121" t="s">
        <v>81</v>
      </c>
      <c r="B61" s="222">
        <v>25940.581641370001</v>
      </c>
      <c r="C61" s="222">
        <v>24168.968757270006</v>
      </c>
      <c r="D61" s="222">
        <v>23900.076522180003</v>
      </c>
      <c r="E61" s="222">
        <v>-268.89223509000294</v>
      </c>
      <c r="F61" s="222">
        <v>-2040.5051191899984</v>
      </c>
      <c r="G61" s="222">
        <v>-1.1125515440501346</v>
      </c>
      <c r="H61" s="222">
        <v>-2.5141790784965536</v>
      </c>
      <c r="I61" s="222">
        <v>-3.854214300367218</v>
      </c>
      <c r="J61" s="224">
        <v>-7.8660731181748247</v>
      </c>
      <c r="X61" s="149"/>
      <c r="Y61" s="149"/>
      <c r="Z61" s="149"/>
      <c r="AA61" s="149"/>
    </row>
    <row r="62" spans="1:27" ht="16.5">
      <c r="A62" s="121" t="s">
        <v>82</v>
      </c>
      <c r="B62" s="222">
        <v>2187.8400233799994</v>
      </c>
      <c r="C62" s="222">
        <v>2135.8699011099998</v>
      </c>
      <c r="D62" s="222">
        <v>2194.6506394600001</v>
      </c>
      <c r="E62" s="222">
        <v>58.78073835000032</v>
      </c>
      <c r="F62" s="222">
        <v>6.8106160800007274</v>
      </c>
      <c r="G62" s="222">
        <v>2.7520748487280144</v>
      </c>
      <c r="H62" s="222">
        <v>15.969376649000111</v>
      </c>
      <c r="I62" s="222">
        <v>-2.1670600151337567</v>
      </c>
      <c r="J62" s="224">
        <v>0.31129406205299404</v>
      </c>
      <c r="X62" s="149"/>
      <c r="Y62" s="149"/>
      <c r="Z62" s="149"/>
      <c r="AA62" s="149"/>
    </row>
    <row r="63" spans="1:27" ht="16.5">
      <c r="A63" s="121" t="s">
        <v>83</v>
      </c>
      <c r="B63" s="222">
        <v>66.087999999999994</v>
      </c>
      <c r="C63" s="222">
        <v>591.49400000000003</v>
      </c>
      <c r="D63" s="222">
        <v>1107.0542379999999</v>
      </c>
      <c r="E63" s="222">
        <v>515.56023799999991</v>
      </c>
      <c r="F63" s="222">
        <v>1040.966238</v>
      </c>
      <c r="G63" s="222">
        <v>87.162378316601661</v>
      </c>
      <c r="H63" s="222">
        <v>-100</v>
      </c>
      <c r="I63" s="222">
        <v>177.37355300690984</v>
      </c>
      <c r="J63" s="224">
        <v>1575.1214108461447</v>
      </c>
      <c r="X63" s="149"/>
      <c r="Y63" s="149"/>
      <c r="Z63" s="149"/>
      <c r="AA63" s="149"/>
    </row>
    <row r="64" spans="1:27" ht="16.5">
      <c r="A64" s="121" t="s">
        <v>68</v>
      </c>
      <c r="B64" s="222">
        <v>8.6708493200000003</v>
      </c>
      <c r="C64" s="222">
        <v>9.2749712100000021</v>
      </c>
      <c r="D64" s="222">
        <v>9.3476904400000009</v>
      </c>
      <c r="E64" s="222">
        <v>7.2719229999998802E-2</v>
      </c>
      <c r="F64" s="222">
        <v>0.67684112000000063</v>
      </c>
      <c r="G64" s="222">
        <v>0.78403725848328065</v>
      </c>
      <c r="H64" s="222">
        <v>7.0211254766245617</v>
      </c>
      <c r="I64" s="222">
        <v>7.4203836241308494</v>
      </c>
      <c r="J64" s="224">
        <v>7.8059379770193118</v>
      </c>
      <c r="X64" s="149"/>
      <c r="Y64" s="149"/>
      <c r="Z64" s="149"/>
      <c r="AA64" s="149"/>
    </row>
    <row r="65" spans="1:27" ht="16.5">
      <c r="A65" s="121" t="s">
        <v>84</v>
      </c>
      <c r="B65" s="222">
        <v>331.54482099999996</v>
      </c>
      <c r="C65" s="222">
        <v>276.19321300000001</v>
      </c>
      <c r="D65" s="222">
        <v>267.12750199999999</v>
      </c>
      <c r="E65" s="222">
        <v>-9.0657110000000216</v>
      </c>
      <c r="F65" s="222">
        <v>-64.417318999999964</v>
      </c>
      <c r="G65" s="222">
        <v>-3.2823800778913466</v>
      </c>
      <c r="H65" s="222">
        <v>105.62532441330359</v>
      </c>
      <c r="I65" s="222">
        <v>-45.905422551559184</v>
      </c>
      <c r="J65" s="224">
        <v>-19.429445106608966</v>
      </c>
      <c r="X65" s="149"/>
      <c r="Y65" s="149"/>
      <c r="Z65" s="149"/>
      <c r="AA65" s="149"/>
    </row>
    <row r="66" spans="1:27" ht="16.5">
      <c r="A66" s="121" t="s">
        <v>125</v>
      </c>
      <c r="B66" s="222">
        <v>21649.308355579997</v>
      </c>
      <c r="C66" s="222">
        <v>22862.711586570971</v>
      </c>
      <c r="D66" s="222">
        <v>22802.449573665293</v>
      </c>
      <c r="E66" s="222">
        <v>-60.262012905677693</v>
      </c>
      <c r="F66" s="222">
        <v>1153.1412180852967</v>
      </c>
      <c r="G66" s="222">
        <v>-0.26358208945379147</v>
      </c>
      <c r="H66" s="222">
        <v>3.8541057417816944</v>
      </c>
      <c r="I66" s="222">
        <v>4.0578585872395649</v>
      </c>
      <c r="J66" s="224">
        <v>5.3264575437952999</v>
      </c>
      <c r="X66" s="149"/>
      <c r="Y66" s="149"/>
      <c r="Z66" s="149"/>
      <c r="AA66" s="149"/>
    </row>
    <row r="67" spans="1:27" ht="17.25" thickBot="1">
      <c r="A67" s="254" t="s">
        <v>66</v>
      </c>
      <c r="B67" s="227">
        <v>-17441.625254889823</v>
      </c>
      <c r="C67" s="231">
        <v>-12188.289428314014</v>
      </c>
      <c r="D67" s="231">
        <v>-11966.853616961849</v>
      </c>
      <c r="E67" s="231">
        <v>221.43581135216482</v>
      </c>
      <c r="F67" s="231">
        <v>5474.7716379279736</v>
      </c>
      <c r="G67" s="231">
        <v>-1.8167915412129787</v>
      </c>
      <c r="H67" s="231">
        <v>-19.485815578559482</v>
      </c>
      <c r="I67" s="231">
        <v>-26.134148392702741</v>
      </c>
      <c r="J67" s="232">
        <v>-31.389114018449064</v>
      </c>
      <c r="X67" s="149"/>
      <c r="Y67" s="149"/>
      <c r="Z67" s="149"/>
      <c r="AA67" s="149"/>
    </row>
    <row r="68" spans="1:27" ht="16.5" hidden="1">
      <c r="A68" s="255"/>
      <c r="B68" s="251"/>
      <c r="C68" s="252"/>
      <c r="D68" s="252"/>
      <c r="E68" s="252"/>
      <c r="F68" s="252"/>
      <c r="G68" s="252"/>
      <c r="H68" s="252"/>
      <c r="I68" s="252"/>
      <c r="J68" s="252"/>
      <c r="X68" s="149"/>
      <c r="Y68" s="149"/>
      <c r="Z68" s="149"/>
      <c r="AA68" s="149"/>
    </row>
    <row r="69" spans="1:27" hidden="1">
      <c r="A69" s="253"/>
      <c r="B69" s="126"/>
      <c r="C69" s="126"/>
      <c r="D69" s="126"/>
      <c r="E69" s="126"/>
      <c r="F69" s="126"/>
      <c r="G69" s="126"/>
      <c r="H69" s="110"/>
      <c r="I69" s="110"/>
      <c r="J69" s="110"/>
    </row>
    <row r="70" spans="1:27">
      <c r="A70" s="253"/>
      <c r="B70" s="126"/>
      <c r="C70" s="126"/>
      <c r="D70" s="126"/>
      <c r="E70" s="126"/>
      <c r="F70" s="126"/>
      <c r="G70" s="126"/>
      <c r="H70" s="110"/>
      <c r="I70" s="110"/>
      <c r="J70" s="110"/>
    </row>
    <row r="71" spans="1:27" ht="13.5" thickBot="1">
      <c r="A71" s="110"/>
      <c r="B71" s="126"/>
      <c r="C71" s="126"/>
      <c r="D71" s="126"/>
      <c r="E71" s="126"/>
      <c r="F71" s="126"/>
      <c r="G71" s="126"/>
      <c r="H71" s="110"/>
      <c r="I71" s="110"/>
      <c r="J71" s="110"/>
    </row>
    <row r="72" spans="1:27">
      <c r="A72" s="294" t="s">
        <v>123</v>
      </c>
      <c r="B72" s="295"/>
      <c r="C72" s="295"/>
      <c r="D72" s="295"/>
      <c r="E72" s="295"/>
      <c r="F72" s="295"/>
      <c r="G72" s="295"/>
      <c r="H72" s="295"/>
      <c r="I72" s="295"/>
      <c r="J72" s="296"/>
    </row>
    <row r="73" spans="1:27" ht="19.5" customHeight="1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27" ht="19.5" customHeight="1">
      <c r="A74" s="140"/>
      <c r="B74" s="300" t="str">
        <f>B4</f>
        <v>N$ Million</v>
      </c>
      <c r="C74" s="302"/>
      <c r="D74" s="301"/>
      <c r="E74" s="300" t="s">
        <v>1</v>
      </c>
      <c r="F74" s="301"/>
      <c r="G74" s="143" t="s">
        <v>2</v>
      </c>
      <c r="H74" s="300" t="str">
        <f>H4</f>
        <v>Annual percentage change</v>
      </c>
      <c r="I74" s="302"/>
      <c r="J74" s="303"/>
    </row>
    <row r="75" spans="1:27" ht="17.25" thickBot="1">
      <c r="A75" s="141"/>
      <c r="B75" s="139">
        <f>B5</f>
        <v>43982</v>
      </c>
      <c r="C75" s="139">
        <f>C5</f>
        <v>44316</v>
      </c>
      <c r="D75" s="146">
        <f>D5</f>
        <v>44344</v>
      </c>
      <c r="E75" s="146" t="s">
        <v>4</v>
      </c>
      <c r="F75" s="138" t="s">
        <v>5</v>
      </c>
      <c r="G75" s="146" t="s">
        <v>4</v>
      </c>
      <c r="H75" s="139">
        <f>H5</f>
        <v>44276</v>
      </c>
      <c r="I75" s="139">
        <f>I5</f>
        <v>44307</v>
      </c>
      <c r="J75" s="148">
        <f>J5</f>
        <v>44337</v>
      </c>
    </row>
    <row r="76" spans="1:27" ht="17.25" thickTop="1">
      <c r="A76" s="121" t="s">
        <v>50</v>
      </c>
      <c r="B76" s="222">
        <v>176487.36236915388</v>
      </c>
      <c r="C76" s="222">
        <v>186040.20214527682</v>
      </c>
      <c r="D76" s="222">
        <v>182881.87767482107</v>
      </c>
      <c r="E76" s="222">
        <v>-3158.3244704557583</v>
      </c>
      <c r="F76" s="222">
        <v>6394.5153056671843</v>
      </c>
      <c r="G76" s="222">
        <v>-1.6976569763074423</v>
      </c>
      <c r="H76" s="222">
        <v>10.227370027738388</v>
      </c>
      <c r="I76" s="222">
        <v>6.6727241893207463</v>
      </c>
      <c r="J76" s="224">
        <v>3.6232142742843791</v>
      </c>
    </row>
    <row r="77" spans="1:27" ht="16.5">
      <c r="A77" s="121" t="s">
        <v>6</v>
      </c>
      <c r="B77" s="222">
        <v>46976.705991267452</v>
      </c>
      <c r="C77" s="222">
        <v>52573.736288351603</v>
      </c>
      <c r="D77" s="222">
        <v>49436.578704115185</v>
      </c>
      <c r="E77" s="222">
        <v>-3137.1575842364182</v>
      </c>
      <c r="F77" s="222">
        <v>2459.8727128477331</v>
      </c>
      <c r="G77" s="222">
        <v>-5.9671573787908585</v>
      </c>
      <c r="H77" s="222">
        <v>14.608891485357972</v>
      </c>
      <c r="I77" s="222">
        <v>11.457507425533024</v>
      </c>
      <c r="J77" s="224">
        <v>5.2363669630327081</v>
      </c>
      <c r="X77" s="149"/>
      <c r="Y77" s="149"/>
      <c r="Z77" s="149"/>
      <c r="AA77" s="149"/>
    </row>
    <row r="78" spans="1:27" ht="16.5">
      <c r="A78" s="121" t="s">
        <v>7</v>
      </c>
      <c r="B78" s="222">
        <v>129510.65637788644</v>
      </c>
      <c r="C78" s="222">
        <v>133466.46585692521</v>
      </c>
      <c r="D78" s="222">
        <v>133445.29897070589</v>
      </c>
      <c r="E78" s="222">
        <v>-21.166886219318258</v>
      </c>
      <c r="F78" s="222">
        <v>3934.6425928194512</v>
      </c>
      <c r="G78" s="222">
        <v>-1.5859329220575091E-2</v>
      </c>
      <c r="H78" s="222">
        <v>8.8732708517550378</v>
      </c>
      <c r="I78" s="222">
        <v>4.8988598987053535</v>
      </c>
      <c r="J78" s="224">
        <v>3.038084048727967</v>
      </c>
      <c r="X78" s="149"/>
      <c r="Y78" s="149"/>
      <c r="Z78" s="149"/>
      <c r="AA78" s="149"/>
    </row>
    <row r="79" spans="1:27" ht="16.5">
      <c r="A79" s="107" t="s">
        <v>85</v>
      </c>
      <c r="B79" s="223">
        <v>20728.162141897035</v>
      </c>
      <c r="C79" s="223">
        <v>22678.295263410495</v>
      </c>
      <c r="D79" s="223">
        <v>23932.122384113845</v>
      </c>
      <c r="E79" s="223">
        <v>1253.8271207033504</v>
      </c>
      <c r="F79" s="223">
        <v>3203.96024221681</v>
      </c>
      <c r="G79" s="223">
        <v>5.5287538421209916</v>
      </c>
      <c r="H79" s="223">
        <v>66.436558797324352</v>
      </c>
      <c r="I79" s="223">
        <v>27.632084877279112</v>
      </c>
      <c r="J79" s="225">
        <v>15.457039655921861</v>
      </c>
      <c r="X79" s="149"/>
      <c r="Y79" s="149"/>
      <c r="Z79" s="149"/>
      <c r="AA79" s="149"/>
    </row>
    <row r="80" spans="1:27" ht="16.5">
      <c r="A80" s="121" t="s">
        <v>86</v>
      </c>
      <c r="B80" s="222">
        <v>108782.4942359894</v>
      </c>
      <c r="C80" s="222">
        <v>110788.17059351472</v>
      </c>
      <c r="D80" s="222">
        <v>109513.17658659203</v>
      </c>
      <c r="E80" s="222">
        <v>-1274.9940069226868</v>
      </c>
      <c r="F80" s="222">
        <v>730.68235060262668</v>
      </c>
      <c r="G80" s="222">
        <v>-1.1508394805079689</v>
      </c>
      <c r="H80" s="222">
        <v>1.7920941932473511E-2</v>
      </c>
      <c r="I80" s="222">
        <v>1.2087749112578337</v>
      </c>
      <c r="J80" s="224">
        <v>0.67169111697100448</v>
      </c>
      <c r="X80" s="149"/>
      <c r="Y80" s="149"/>
      <c r="Z80" s="149"/>
      <c r="AA80" s="149"/>
    </row>
    <row r="81" spans="1:27" ht="16.5">
      <c r="A81" s="111" t="s">
        <v>10</v>
      </c>
      <c r="B81" s="223">
        <v>5100.1354049976235</v>
      </c>
      <c r="C81" s="223">
        <v>4755.5218785204343</v>
      </c>
      <c r="D81" s="223">
        <v>3870.3613649906897</v>
      </c>
      <c r="E81" s="223">
        <v>-885.16051352974455</v>
      </c>
      <c r="F81" s="223">
        <v>-1229.7740400069338</v>
      </c>
      <c r="G81" s="223">
        <v>-18.613320181067934</v>
      </c>
      <c r="H81" s="223">
        <v>-18.430494843627486</v>
      </c>
      <c r="I81" s="223">
        <v>-13.551583016444724</v>
      </c>
      <c r="J81" s="225">
        <v>-24.112576281835146</v>
      </c>
      <c r="X81" s="149"/>
      <c r="Y81" s="149"/>
      <c r="Z81" s="149"/>
      <c r="AA81" s="149"/>
    </row>
    <row r="82" spans="1:27" ht="16.5">
      <c r="A82" s="111" t="s">
        <v>11</v>
      </c>
      <c r="B82" s="223">
        <v>195.2032988</v>
      </c>
      <c r="C82" s="223">
        <v>164.48106045</v>
      </c>
      <c r="D82" s="223">
        <v>140.50698107000002</v>
      </c>
      <c r="E82" s="223">
        <v>-23.974079379999978</v>
      </c>
      <c r="F82" s="223">
        <v>-54.696317729999976</v>
      </c>
      <c r="G82" s="223">
        <v>-14.575586583895941</v>
      </c>
      <c r="H82" s="223">
        <v>-1.7675612820827808</v>
      </c>
      <c r="I82" s="223">
        <v>-45.047547571024978</v>
      </c>
      <c r="J82" s="225">
        <v>-28.02018104521909</v>
      </c>
      <c r="X82" s="149"/>
      <c r="Y82" s="149"/>
      <c r="Z82" s="149"/>
      <c r="AA82" s="149"/>
    </row>
    <row r="83" spans="1:27" ht="16.5">
      <c r="A83" s="111" t="s">
        <v>12</v>
      </c>
      <c r="B83" s="223">
        <v>775.97780074234117</v>
      </c>
      <c r="C83" s="223">
        <v>351.02703838273499</v>
      </c>
      <c r="D83" s="223">
        <v>495.94859697003596</v>
      </c>
      <c r="E83" s="223">
        <v>144.92155858730098</v>
      </c>
      <c r="F83" s="223">
        <v>-280.02920377230521</v>
      </c>
      <c r="G83" s="223">
        <v>41.285013044860904</v>
      </c>
      <c r="H83" s="223">
        <v>-56.079588703349003</v>
      </c>
      <c r="I83" s="223">
        <v>-43.900969432670031</v>
      </c>
      <c r="J83" s="225">
        <v>-36.087269958549662</v>
      </c>
      <c r="X83" s="149"/>
      <c r="Y83" s="149"/>
      <c r="Z83" s="149"/>
      <c r="AA83" s="149"/>
    </row>
    <row r="84" spans="1:27" ht="16.5">
      <c r="A84" s="111" t="s">
        <v>87</v>
      </c>
      <c r="B84" s="223">
        <v>43622.178209555103</v>
      </c>
      <c r="C84" s="223">
        <v>44315.604611117065</v>
      </c>
      <c r="D84" s="223">
        <v>43714.211258506737</v>
      </c>
      <c r="E84" s="223">
        <v>-601.39335261032829</v>
      </c>
      <c r="F84" s="223">
        <v>92.033048951634555</v>
      </c>
      <c r="G84" s="223">
        <v>-1.3570690457407437</v>
      </c>
      <c r="H84" s="223">
        <v>0.78659035216388418</v>
      </c>
      <c r="I84" s="223">
        <v>0.95764572588412022</v>
      </c>
      <c r="J84" s="225">
        <v>0.21097765569963656</v>
      </c>
      <c r="X84" s="149"/>
      <c r="Y84" s="149"/>
      <c r="Z84" s="149"/>
      <c r="AA84" s="149"/>
    </row>
    <row r="85" spans="1:27" ht="16.5">
      <c r="A85" s="111" t="s">
        <v>14</v>
      </c>
      <c r="B85" s="223">
        <v>59088.999521894344</v>
      </c>
      <c r="C85" s="223">
        <v>61201.536005044487</v>
      </c>
      <c r="D85" s="223">
        <v>61292.14838505457</v>
      </c>
      <c r="E85" s="223">
        <v>90.612380010083143</v>
      </c>
      <c r="F85" s="223">
        <v>2203.148863160226</v>
      </c>
      <c r="G85" s="223">
        <v>0.14805572854024263</v>
      </c>
      <c r="H85" s="223">
        <v>2.1574449274580019</v>
      </c>
      <c r="I85" s="223">
        <v>3.4793739203311134</v>
      </c>
      <c r="J85" s="225">
        <v>3.7285262586717067</v>
      </c>
      <c r="X85" s="149"/>
      <c r="Y85" s="149"/>
      <c r="Z85" s="149"/>
      <c r="AA85" s="149"/>
    </row>
    <row r="86" spans="1:27" ht="15">
      <c r="A86" s="112"/>
      <c r="B86" s="226"/>
      <c r="C86" s="226"/>
      <c r="D86" s="226"/>
      <c r="E86" s="226"/>
      <c r="F86" s="226"/>
      <c r="G86" s="226"/>
      <c r="H86" s="226"/>
      <c r="I86" s="226"/>
      <c r="J86" s="228"/>
      <c r="X86" s="149"/>
      <c r="Y86" s="149"/>
      <c r="Z86" s="149"/>
      <c r="AA86" s="149"/>
    </row>
    <row r="87" spans="1:27" ht="16.5">
      <c r="A87" s="121" t="s">
        <v>59</v>
      </c>
      <c r="B87" s="222">
        <v>176487.44265565701</v>
      </c>
      <c r="C87" s="222">
        <v>186040.25962440189</v>
      </c>
      <c r="D87" s="222">
        <v>182881.93515480543</v>
      </c>
      <c r="E87" s="222">
        <v>-3158.3244695964677</v>
      </c>
      <c r="F87" s="222">
        <v>6394.4924991484149</v>
      </c>
      <c r="G87" s="222">
        <v>-1.6976564513363002</v>
      </c>
      <c r="H87" s="222">
        <v>10.227367050827368</v>
      </c>
      <c r="I87" s="222">
        <v>6.6727215782351976</v>
      </c>
      <c r="J87" s="224">
        <v>3.6231997035758781</v>
      </c>
      <c r="X87" s="149"/>
      <c r="Y87" s="149"/>
      <c r="Z87" s="149"/>
      <c r="AA87" s="149"/>
    </row>
    <row r="88" spans="1:27" ht="16.5">
      <c r="A88" s="121" t="s">
        <v>88</v>
      </c>
      <c r="B88" s="222">
        <v>123415.34776847334</v>
      </c>
      <c r="C88" s="222">
        <v>124637.90036821002</v>
      </c>
      <c r="D88" s="222">
        <v>121787.20396456119</v>
      </c>
      <c r="E88" s="222">
        <v>-2850.6964036488207</v>
      </c>
      <c r="F88" s="222">
        <v>-1628.1438039121422</v>
      </c>
      <c r="G88" s="222">
        <v>-2.2871826268151096</v>
      </c>
      <c r="H88" s="222">
        <v>9.4292280553250833</v>
      </c>
      <c r="I88" s="222">
        <v>3.0997554758129411</v>
      </c>
      <c r="J88" s="224">
        <v>-1.3192393274834302</v>
      </c>
      <c r="X88" s="149"/>
      <c r="Y88" s="149"/>
      <c r="Z88" s="149"/>
      <c r="AA88" s="149"/>
    </row>
    <row r="89" spans="1:27" ht="16.5">
      <c r="A89" s="107" t="s">
        <v>89</v>
      </c>
      <c r="B89" s="223">
        <v>3173.4589932554636</v>
      </c>
      <c r="C89" s="223">
        <v>2929.2416750872999</v>
      </c>
      <c r="D89" s="223">
        <v>2901.9639702261084</v>
      </c>
      <c r="E89" s="223">
        <v>-27.277704861191523</v>
      </c>
      <c r="F89" s="223">
        <v>-271.49502302935525</v>
      </c>
      <c r="G89" s="223">
        <v>-0.93122070101568966</v>
      </c>
      <c r="H89" s="223">
        <v>6.1614346739124386</v>
      </c>
      <c r="I89" s="223">
        <v>2.2332721210686941</v>
      </c>
      <c r="J89" s="225">
        <v>-8.5551766575954531</v>
      </c>
      <c r="X89" s="149"/>
      <c r="Y89" s="149"/>
      <c r="Z89" s="149"/>
      <c r="AA89" s="149"/>
    </row>
    <row r="90" spans="1:27" ht="16.5">
      <c r="A90" s="107" t="s">
        <v>90</v>
      </c>
      <c r="B90" s="223">
        <v>57478.545134964152</v>
      </c>
      <c r="C90" s="223">
        <v>60656.371283877525</v>
      </c>
      <c r="D90" s="223">
        <v>58483.787453103439</v>
      </c>
      <c r="E90" s="223">
        <v>-2172.5838307740851</v>
      </c>
      <c r="F90" s="223">
        <v>1005.2423181392878</v>
      </c>
      <c r="G90" s="223">
        <v>-3.5817899831267397</v>
      </c>
      <c r="H90" s="223">
        <v>15.496675019721025</v>
      </c>
      <c r="I90" s="223">
        <v>3.8437645611820557</v>
      </c>
      <c r="J90" s="225">
        <v>1.7489000735472615</v>
      </c>
      <c r="X90" s="149"/>
      <c r="Y90" s="149"/>
      <c r="Z90" s="149"/>
      <c r="AA90" s="149"/>
    </row>
    <row r="91" spans="1:27" ht="16.5">
      <c r="A91" s="107" t="s">
        <v>91</v>
      </c>
      <c r="B91" s="223">
        <v>62763.343640253719</v>
      </c>
      <c r="C91" s="223">
        <v>61052.287409245189</v>
      </c>
      <c r="D91" s="223">
        <v>60401.452541231636</v>
      </c>
      <c r="E91" s="223">
        <v>-650.8348680135532</v>
      </c>
      <c r="F91" s="223">
        <v>-2361.8910990220829</v>
      </c>
      <c r="G91" s="223">
        <v>-1.0660286381259994</v>
      </c>
      <c r="H91" s="223">
        <v>3.9504584707709824</v>
      </c>
      <c r="I91" s="223">
        <v>2.4124059866977348</v>
      </c>
      <c r="J91" s="225">
        <v>-3.7631696497241194</v>
      </c>
      <c r="X91" s="149"/>
      <c r="Y91" s="149"/>
      <c r="Z91" s="149"/>
      <c r="AA91" s="149"/>
    </row>
    <row r="92" spans="1:27" ht="16.5">
      <c r="A92" s="107" t="s">
        <v>21</v>
      </c>
      <c r="B92" s="223">
        <v>0</v>
      </c>
      <c r="C92" s="223">
        <v>0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3">
        <v>0</v>
      </c>
      <c r="X92" s="149"/>
      <c r="Y92" s="149"/>
      <c r="Z92" s="149"/>
      <c r="AA92" s="149"/>
    </row>
    <row r="93" spans="1:27" ht="17.25" thickBot="1">
      <c r="A93" s="127" t="s">
        <v>126</v>
      </c>
      <c r="B93" s="227">
        <v>53072.094887183666</v>
      </c>
      <c r="C93" s="227">
        <v>61402.35925619187</v>
      </c>
      <c r="D93" s="227">
        <v>61094.731190244245</v>
      </c>
      <c r="E93" s="227">
        <v>-307.62806594762515</v>
      </c>
      <c r="F93" s="227">
        <v>8022.6363030605789</v>
      </c>
      <c r="G93" s="227">
        <v>-0.50100365796059521</v>
      </c>
      <c r="H93" s="227">
        <v>12.049493276054918</v>
      </c>
      <c r="I93" s="227">
        <v>14.744479467834367</v>
      </c>
      <c r="J93" s="229">
        <v>15.116486960076571</v>
      </c>
      <c r="X93" s="149"/>
      <c r="Y93" s="149"/>
      <c r="Z93" s="149"/>
      <c r="AA93" s="149"/>
    </row>
    <row r="94" spans="1:27">
      <c r="A94" s="106"/>
      <c r="X94" s="149"/>
      <c r="Y94" s="149"/>
      <c r="Z94" s="149"/>
      <c r="AA94" s="149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  <row r="1516" spans="1:1">
      <c r="A1516" s="106"/>
    </row>
    <row r="1517" spans="1:1">
      <c r="A1517" s="106"/>
    </row>
    <row r="1518" spans="1:1">
      <c r="A1518" s="106"/>
    </row>
  </sheetData>
  <mergeCells count="13">
    <mergeCell ref="E74:F74"/>
    <mergeCell ref="E32:F32"/>
    <mergeCell ref="B4:D4"/>
    <mergeCell ref="H4:J4"/>
    <mergeCell ref="B32:D32"/>
    <mergeCell ref="H32:J32"/>
    <mergeCell ref="B74:D74"/>
    <mergeCell ref="H74:J74"/>
    <mergeCell ref="A1:J1"/>
    <mergeCell ref="A2:J3"/>
    <mergeCell ref="A30:J31"/>
    <mergeCell ref="A72:J73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306" t="s">
        <v>98</v>
      </c>
      <c r="D2" s="306"/>
      <c r="E2" s="306"/>
      <c r="F2" s="306"/>
      <c r="G2" s="306"/>
      <c r="H2" s="306"/>
      <c r="I2" s="306"/>
      <c r="J2" s="306"/>
      <c r="K2" s="306"/>
      <c r="L2" s="307"/>
      <c r="M2" s="97"/>
    </row>
    <row r="3" spans="3:14" ht="19.5">
      <c r="C3" s="308" t="s">
        <v>99</v>
      </c>
      <c r="D3" s="308"/>
      <c r="E3" s="308"/>
      <c r="F3" s="308"/>
      <c r="G3" s="308"/>
      <c r="H3" s="308"/>
      <c r="I3" s="308"/>
      <c r="J3" s="308"/>
      <c r="K3" s="308"/>
      <c r="L3" s="309"/>
      <c r="M3" s="98"/>
    </row>
    <row r="4" spans="3:14" ht="16.5">
      <c r="C4" s="45"/>
      <c r="D4" s="304" t="s">
        <v>100</v>
      </c>
      <c r="E4" s="304"/>
      <c r="F4" s="304"/>
      <c r="G4" s="46" t="s">
        <v>1</v>
      </c>
      <c r="H4" s="46"/>
      <c r="I4" s="47" t="s">
        <v>2</v>
      </c>
      <c r="J4" s="304" t="s">
        <v>93</v>
      </c>
      <c r="K4" s="304"/>
      <c r="L4" s="305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10" t="s">
        <v>102</v>
      </c>
      <c r="D29" s="310"/>
      <c r="E29" s="310"/>
      <c r="F29" s="310"/>
      <c r="G29" s="310"/>
      <c r="H29" s="310"/>
      <c r="I29" s="310"/>
      <c r="J29" s="310"/>
      <c r="K29" s="310"/>
      <c r="L29" s="311"/>
      <c r="M29" s="78"/>
      <c r="N29" s="57"/>
    </row>
    <row r="30" spans="3:22" ht="16.5">
      <c r="C30" s="45"/>
      <c r="D30" s="304" t="s">
        <v>100</v>
      </c>
      <c r="E30" s="304"/>
      <c r="F30" s="304"/>
      <c r="G30" s="46" t="s">
        <v>1</v>
      </c>
      <c r="H30" s="46"/>
      <c r="I30" s="47" t="s">
        <v>2</v>
      </c>
      <c r="J30" s="304" t="s">
        <v>93</v>
      </c>
      <c r="K30" s="304"/>
      <c r="L30" s="305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8" t="s">
        <v>101</v>
      </c>
      <c r="D68" s="308"/>
      <c r="E68" s="308"/>
      <c r="F68" s="308"/>
      <c r="G68" s="308"/>
      <c r="H68" s="308"/>
      <c r="I68" s="308"/>
      <c r="J68" s="308"/>
      <c r="K68" s="308"/>
      <c r="L68" s="309"/>
      <c r="M68" s="78"/>
      <c r="N68" s="57"/>
    </row>
    <row r="69" spans="3:22" ht="16.5">
      <c r="C69" s="45"/>
      <c r="D69" s="304" t="s">
        <v>100</v>
      </c>
      <c r="E69" s="304"/>
      <c r="F69" s="304"/>
      <c r="G69" s="46" t="s">
        <v>1</v>
      </c>
      <c r="H69" s="46"/>
      <c r="I69" s="47" t="s">
        <v>2</v>
      </c>
      <c r="J69" s="304" t="s">
        <v>93</v>
      </c>
      <c r="K69" s="304"/>
      <c r="L69" s="305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2021-06-28T18:16:53Z</dcterms:modified>
</cp:coreProperties>
</file>