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1B0956E1-C794-4B0C-B1F1-F62E9C06C63A}" xr6:coauthVersionLast="36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C24" i="4" l="1"/>
  <c r="B28" i="4"/>
  <c r="B26" i="4"/>
  <c r="B24" i="4"/>
  <c r="B22" i="4"/>
  <c r="C22" i="4" l="1"/>
  <c r="H71" i="37" l="1"/>
  <c r="B71" i="37"/>
  <c r="B31" i="37"/>
  <c r="H31" i="37"/>
  <c r="B30" i="4" l="1"/>
  <c r="B19" i="4"/>
  <c r="B14" i="4"/>
  <c r="C28" i="4"/>
  <c r="C26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<sst xmlns="http://schemas.openxmlformats.org/spreadsheetml/2006/main" count="327" uniqueCount="130">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</sst>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[$-816]dd/mmm/yy;@"/>
    <numFmt numFmtId="187" formatCode="_(* #,##0.0_);_(* \(#,##0.0\);_(* &quot;-&quot;?_);_(@_)"/>
    <numFmt numFmtId="188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186" fontId="128" fillId="0" borderId="0" applyNumberFormat="0" applyFill="0" applyBorder="0" applyAlignment="0" applyProtection="0">
      <alignment vertical="top"/>
      <protection locked="0"/>
    </xf>
    <xf numFmtId="186" fontId="5" fillId="0" borderId="0"/>
    <xf numFmtId="186" fontId="5" fillId="0" borderId="0"/>
    <xf numFmtId="186" fontId="5" fillId="0" borderId="0"/>
    <xf numFmtId="0" fontId="5" fillId="0" borderId="0" applyNumberFormat="0" applyFont="0" applyFill="0" applyBorder="0" applyAlignment="0" applyProtection="0"/>
    <xf numFmtId="186" fontId="5" fillId="0" borderId="0"/>
    <xf numFmtId="44" fontId="5" fillId="0" borderId="0"/>
    <xf numFmtId="6" fontId="5" fillId="0" borderId="0"/>
    <xf numFmtId="44" fontId="5" fillId="0" borderId="0"/>
    <xf numFmtId="186" fontId="5" fillId="0" borderId="0"/>
    <xf numFmtId="186" fontId="5" fillId="0" borderId="0"/>
    <xf numFmtId="186" fontId="96" fillId="0" borderId="0"/>
    <xf numFmtId="186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5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1" fontId="94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1" fontId="116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3" fillId="63" borderId="23" xfId="620" applyNumberFormat="1" applyFont="1" applyFill="1" applyBorder="1" applyAlignment="1">
      <alignment horizontal="left" indent="1"/>
    </xf>
    <xf numFmtId="171" fontId="117" fillId="63" borderId="23" xfId="620" applyNumberFormat="1" applyFont="1" applyFill="1" applyBorder="1" applyAlignment="1">
      <alignment horizontal="left" indent="2"/>
    </xf>
    <xf numFmtId="171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1" fontId="116" fillId="63" borderId="24" xfId="620" applyNumberFormat="1" applyFont="1" applyFill="1" applyBorder="1" applyAlignment="1">
      <alignment horizontal="left" indent="1"/>
    </xf>
    <xf numFmtId="171" fontId="118" fillId="63" borderId="36" xfId="620" applyNumberFormat="1" applyFont="1" applyFill="1" applyBorder="1" applyAlignment="1">
      <alignment horizontal="right"/>
    </xf>
    <xf numFmtId="171" fontId="119" fillId="63" borderId="36" xfId="620" applyNumberFormat="1" applyFont="1" applyFill="1" applyBorder="1" applyAlignment="1">
      <alignment horizontal="right"/>
    </xf>
    <xf numFmtId="171" fontId="119" fillId="63" borderId="35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9" fillId="64" borderId="19" xfId="620" applyNumberFormat="1" applyFont="1" applyFill="1" applyBorder="1" applyAlignment="1">
      <alignment horizontal="right"/>
    </xf>
    <xf numFmtId="171" fontId="119" fillId="64" borderId="0" xfId="620" applyNumberFormat="1" applyFont="1" applyFill="1" applyAlignment="1">
      <alignment horizontal="right"/>
    </xf>
    <xf numFmtId="171" fontId="119" fillId="64" borderId="36" xfId="620" applyNumberFormat="1" applyFont="1" applyFill="1" applyBorder="1" applyAlignment="1">
      <alignment horizontal="right"/>
    </xf>
    <xf numFmtId="171" fontId="119" fillId="64" borderId="35" xfId="620" applyNumberFormat="1" applyFont="1" applyFill="1" applyBorder="1" applyAlignment="1">
      <alignment horizontal="right"/>
    </xf>
    <xf numFmtId="171" fontId="118" fillId="64" borderId="46" xfId="620" applyNumberFormat="1" applyFont="1" applyFill="1" applyBorder="1" applyAlignment="1">
      <alignment horizontal="right"/>
    </xf>
    <xf numFmtId="171" fontId="118" fillId="64" borderId="14" xfId="620" applyNumberFormat="1" applyFont="1" applyFill="1" applyBorder="1" applyAlignment="1">
      <alignment horizontal="right"/>
    </xf>
    <xf numFmtId="171" fontId="118" fillId="64" borderId="37" xfId="620" applyNumberFormat="1" applyFont="1" applyFill="1" applyBorder="1" applyAlignment="1">
      <alignment horizontal="right"/>
    </xf>
    <xf numFmtId="171" fontId="118" fillId="64" borderId="38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3" fontId="119" fillId="63" borderId="34" xfId="346" applyNumberFormat="1" applyFont="1" applyFill="1" applyBorder="1" applyAlignment="1">
      <alignment horizontal="right"/>
    </xf>
    <xf numFmtId="180" fontId="119" fillId="63" borderId="34" xfId="620" applyNumberFormat="1" applyFont="1" applyFill="1" applyBorder="1" applyAlignment="1">
      <alignment horizontal="right"/>
    </xf>
    <xf numFmtId="180" fontId="119" fillId="63" borderId="35" xfId="620" applyNumberFormat="1" applyFont="1" applyFill="1" applyBorder="1" applyAlignment="1">
      <alignment horizontal="right"/>
    </xf>
    <xf numFmtId="180" fontId="119" fillId="63" borderId="48" xfId="620" applyNumberFormat="1" applyFont="1" applyFill="1" applyBorder="1" applyAlignment="1">
      <alignment horizontal="right"/>
    </xf>
    <xf numFmtId="180" fontId="119" fillId="63" borderId="38" xfId="620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83" fontId="119" fillId="63" borderId="36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7" fillId="64" borderId="36" xfId="620" applyNumberFormat="1" applyFont="1" applyFill="1" applyBorder="1" applyAlignment="1">
      <alignment horizontal="center"/>
    </xf>
    <xf numFmtId="171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69" fontId="0" fillId="0" borderId="0" xfId="321" applyFont="1"/>
    <xf numFmtId="171" fontId="118" fillId="64" borderId="47" xfId="620" applyNumberFormat="1" applyFont="1" applyFill="1" applyBorder="1" applyAlignment="1">
      <alignment horizontal="right"/>
    </xf>
    <xf numFmtId="171" fontId="118" fillId="64" borderId="34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9" fillId="64" borderId="41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/>
    <xf numFmtId="171" fontId="118" fillId="64" borderId="36" xfId="620" applyNumberFormat="1" applyFont="1" applyFill="1" applyBorder="1"/>
    <xf numFmtId="171" fontId="119" fillId="64" borderId="36" xfId="620" applyNumberFormat="1" applyFont="1" applyFill="1" applyBorder="1"/>
    <xf numFmtId="171" fontId="118" fillId="64" borderId="35" xfId="620" applyNumberFormat="1" applyFont="1" applyFill="1" applyBorder="1"/>
    <xf numFmtId="171" fontId="119" fillId="64" borderId="35" xfId="620" applyNumberFormat="1" applyFont="1" applyFill="1" applyBorder="1"/>
    <xf numFmtId="171" fontId="47" fillId="64" borderId="36" xfId="620" applyNumberFormat="1" applyFont="1" applyFill="1" applyBorder="1"/>
    <xf numFmtId="171" fontId="118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8" fillId="64" borderId="38" xfId="620" applyNumberFormat="1" applyFont="1" applyFill="1" applyBorder="1"/>
    <xf numFmtId="171" fontId="2" fillId="0" borderId="0" xfId="571" applyNumberFormat="1" applyFont="1"/>
    <xf numFmtId="171" fontId="117" fillId="64" borderId="37" xfId="620" applyNumberFormat="1" applyFont="1" applyFill="1" applyBorder="1"/>
    <xf numFmtId="171" fontId="117" fillId="64" borderId="38" xfId="620" applyNumberFormat="1" applyFont="1" applyFill="1" applyBorder="1"/>
    <xf numFmtId="0" fontId="5" fillId="0" borderId="26" xfId="620" applyFont="1" applyBorder="1"/>
    <xf numFmtId="187" fontId="2" fillId="0" borderId="0" xfId="321" applyNumberFormat="1" applyFont="1"/>
    <xf numFmtId="171" fontId="2" fillId="0" borderId="0" xfId="321" applyNumberFormat="1" applyFont="1"/>
    <xf numFmtId="188" fontId="2" fillId="0" borderId="0" xfId="571" applyNumberFormat="1"/>
    <xf numFmtId="183" fontId="118" fillId="66" borderId="36" xfId="346" applyNumberFormat="1" applyFont="1" applyFill="1" applyBorder="1" applyAlignment="1">
      <alignment horizontal="right"/>
    </xf>
    <xf numFmtId="171" fontId="118" fillId="66" borderId="36" xfId="620" applyNumberFormat="1" applyFont="1" applyFill="1" applyBorder="1" applyAlignment="1">
      <alignment horizontal="right"/>
    </xf>
    <xf numFmtId="171" fontId="118" fillId="66" borderId="35" xfId="620" applyNumberFormat="1" applyFont="1" applyFill="1" applyBorder="1" applyAlignment="1">
      <alignment horizontal="right"/>
    </xf>
    <xf numFmtId="183" fontId="119" fillId="66" borderId="36" xfId="346" applyNumberFormat="1" applyFont="1" applyFill="1" applyBorder="1" applyAlignment="1">
      <alignment horizontal="right"/>
    </xf>
    <xf numFmtId="171" fontId="119" fillId="66" borderId="36" xfId="620" applyNumberFormat="1" applyFont="1" applyFill="1" applyBorder="1" applyAlignment="1">
      <alignment horizontal="right"/>
    </xf>
    <xf numFmtId="171" fontId="119" fillId="66" borderId="35" xfId="620" applyNumberFormat="1" applyFont="1" applyFill="1" applyBorder="1" applyAlignment="1">
      <alignment horizontal="right"/>
    </xf>
    <xf numFmtId="183" fontId="47" fillId="66" borderId="36" xfId="346" applyNumberFormat="1" applyFont="1" applyFill="1" applyBorder="1" applyAlignment="1">
      <alignment horizontal="right"/>
    </xf>
    <xf numFmtId="171" fontId="47" fillId="66" borderId="36" xfId="620" applyNumberFormat="1" applyFont="1" applyFill="1" applyBorder="1" applyAlignment="1">
      <alignment horizontal="right"/>
    </xf>
    <xf numFmtId="171" fontId="47" fillId="66" borderId="35" xfId="620" applyNumberFormat="1" applyFont="1" applyFill="1" applyBorder="1" applyAlignment="1">
      <alignment horizontal="right"/>
    </xf>
    <xf numFmtId="183" fontId="118" fillId="66" borderId="37" xfId="346" applyNumberFormat="1" applyFont="1" applyFill="1" applyBorder="1" applyAlignment="1">
      <alignment horizontal="right"/>
    </xf>
    <xf numFmtId="171" fontId="118" fillId="66" borderId="37" xfId="620" applyNumberFormat="1" applyFont="1" applyFill="1" applyBorder="1" applyAlignment="1">
      <alignment horizontal="right"/>
    </xf>
    <xf numFmtId="171" fontId="118" fillId="66" borderId="38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2" fillId="62" borderId="54" xfId="620" applyNumberFormat="1" applyFont="1" applyFill="1" applyBorder="1" applyAlignment="1">
      <alignment horizontal="center"/>
    </xf>
    <xf numFmtId="171" fontId="122" fillId="62" borderId="52" xfId="620" applyNumberFormat="1" applyFont="1" applyFill="1" applyBorder="1" applyAlignment="1">
      <alignment horizontal="center"/>
    </xf>
    <xf numFmtId="171" fontId="122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July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63500</xdr:rowOff>
    </xdr:from>
    <xdr:to>
      <xdr:col>9</xdr:col>
      <xdr:colOff>560917</xdr:colOff>
      <xdr:row>33</xdr:row>
      <xdr:rowOff>179917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6DC23-6559-40EF-BA82-61164437B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00"/>
          <a:ext cx="6191250" cy="29739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74083</xdr:rowOff>
    </xdr:from>
    <xdr:to>
      <xdr:col>9</xdr:col>
      <xdr:colOff>550334</xdr:colOff>
      <xdr:row>16</xdr:row>
      <xdr:rowOff>148167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91057F-0F76-43BB-B3C9-EE5CA8B8F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4583"/>
          <a:ext cx="6180667" cy="2931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0" t="s">
        <v>96</v>
      </c>
      <c r="B1" s="251"/>
      <c r="C1" s="251"/>
      <c r="D1" s="251"/>
      <c r="E1" s="251"/>
      <c r="F1" s="251"/>
      <c r="G1" s="251"/>
      <c r="H1" s="252"/>
      <c r="I1" s="252"/>
      <c r="J1" s="252"/>
    </row>
    <row r="2" spans="1:12" ht="18">
      <c r="A2" s="261" t="s">
        <v>0</v>
      </c>
      <c r="B2" s="262"/>
      <c r="C2" s="262"/>
      <c r="D2" s="262"/>
      <c r="E2" s="262"/>
      <c r="F2" s="262"/>
      <c r="G2" s="262"/>
      <c r="H2" s="263"/>
      <c r="I2" s="263"/>
      <c r="J2" s="263"/>
    </row>
    <row r="3" spans="1:12" ht="16.5">
      <c r="A3" s="41"/>
      <c r="B3" s="253" t="s">
        <v>95</v>
      </c>
      <c r="C3" s="254"/>
      <c r="D3" s="255"/>
      <c r="E3" s="258" t="s">
        <v>1</v>
      </c>
      <c r="F3" s="259"/>
      <c r="G3" s="42" t="s">
        <v>2</v>
      </c>
      <c r="H3" s="256" t="s">
        <v>3</v>
      </c>
      <c r="I3" s="264"/>
      <c r="J3" s="264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6" t="s">
        <v>92</v>
      </c>
      <c r="B18" s="267"/>
      <c r="C18" s="267"/>
      <c r="D18" s="267"/>
      <c r="E18" s="267"/>
      <c r="F18" s="267"/>
      <c r="G18" s="267"/>
      <c r="H18" s="268"/>
      <c r="I18" s="268"/>
      <c r="J18" s="268"/>
      <c r="K18" s="82"/>
      <c r="L18" s="55"/>
    </row>
    <row r="19" spans="1:12" ht="16.5">
      <c r="A19" s="41"/>
      <c r="B19" s="253" t="s">
        <v>95</v>
      </c>
      <c r="C19" s="254"/>
      <c r="D19" s="255"/>
      <c r="E19" s="258" t="s">
        <v>1</v>
      </c>
      <c r="F19" s="259"/>
      <c r="G19" s="42" t="s">
        <v>2</v>
      </c>
      <c r="H19" s="256" t="s">
        <v>3</v>
      </c>
      <c r="I19" s="264"/>
      <c r="J19" s="264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5" t="s">
        <v>22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82"/>
      <c r="L30" s="55"/>
    </row>
    <row r="31" spans="1:12" ht="15.75">
      <c r="A31" s="41"/>
      <c r="B31" s="253" t="s">
        <v>95</v>
      </c>
      <c r="C31" s="254"/>
      <c r="D31" s="255"/>
      <c r="E31" s="256" t="s">
        <v>23</v>
      </c>
      <c r="F31" s="260"/>
      <c r="G31" s="42" t="s">
        <v>2</v>
      </c>
      <c r="H31" s="256" t="s">
        <v>3</v>
      </c>
      <c r="I31" s="257"/>
      <c r="J31" s="257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7" zoomScale="80" zoomScaleNormal="80" workbookViewId="0">
      <selection activeCell="M9" sqref="M9"/>
    </sheetView>
  </sheetViews>
  <sheetFormatPr defaultRowHeight="15"/>
  <cols>
    <col min="1" max="1" width="49.42578125" style="104" customWidth="1"/>
    <col min="2" max="2" width="13.5703125" style="103" bestFit="1" customWidth="1"/>
    <col min="3" max="4" width="13.5703125" style="104" bestFit="1" customWidth="1"/>
    <col min="5" max="6" width="12.28515625" style="104" bestFit="1" customWidth="1"/>
    <col min="7" max="7" width="12" style="104" bestFit="1" customWidth="1"/>
    <col min="8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69" t="s">
        <v>98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24" ht="16.5">
      <c r="A2" s="272" t="s">
        <v>121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24" ht="15.75" customHeight="1">
      <c r="A3" s="153"/>
      <c r="B3" s="278" t="s">
        <v>95</v>
      </c>
      <c r="C3" s="279"/>
      <c r="D3" s="280"/>
      <c r="E3" s="270" t="s">
        <v>1</v>
      </c>
      <c r="F3" s="271"/>
      <c r="G3" s="154" t="s">
        <v>2</v>
      </c>
      <c r="H3" s="281" t="s">
        <v>93</v>
      </c>
      <c r="I3" s="282"/>
      <c r="J3" s="283"/>
    </row>
    <row r="4" spans="1:24" ht="17.25" thickBot="1">
      <c r="A4" s="141"/>
      <c r="B4" s="146">
        <v>43676</v>
      </c>
      <c r="C4" s="146">
        <v>44012</v>
      </c>
      <c r="D4" s="146">
        <v>44042</v>
      </c>
      <c r="E4" s="205" t="s">
        <v>4</v>
      </c>
      <c r="F4" s="205" t="s">
        <v>5</v>
      </c>
      <c r="G4" s="205" t="s">
        <v>4</v>
      </c>
      <c r="H4" s="198">
        <v>43981</v>
      </c>
      <c r="I4" s="198">
        <v>44012</v>
      </c>
      <c r="J4" s="199">
        <v>44042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44517.167630842559</v>
      </c>
      <c r="C6" s="175">
        <v>44287.944210522735</v>
      </c>
      <c r="D6" s="175">
        <v>48681.47745856439</v>
      </c>
      <c r="E6" s="175">
        <v>4393.5332480416546</v>
      </c>
      <c r="F6" s="175">
        <v>4164.3098277218305</v>
      </c>
      <c r="G6" s="175">
        <v>9.9203820054437131</v>
      </c>
      <c r="H6" s="176">
        <v>4.5197359286999585</v>
      </c>
      <c r="I6" s="177">
        <v>10.158178026989972</v>
      </c>
      <c r="J6" s="178">
        <v>9.3543907875143049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117261.24305614497</v>
      </c>
      <c r="C7" s="175">
        <v>131523.79846020506</v>
      </c>
      <c r="D7" s="175">
        <v>127006.62144931567</v>
      </c>
      <c r="E7" s="175">
        <v>-4517.1770108893834</v>
      </c>
      <c r="F7" s="175">
        <v>9745.3783931707003</v>
      </c>
      <c r="G7" s="175">
        <v>-3.4344940336072654</v>
      </c>
      <c r="H7" s="176">
        <v>9.2654311082317946</v>
      </c>
      <c r="I7" s="177">
        <v>11.035833409537332</v>
      </c>
      <c r="J7" s="178">
        <v>8.3108264411836359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10080.677942451604</v>
      </c>
      <c r="C8" s="179">
        <v>22073.525972621061</v>
      </c>
      <c r="D8" s="179">
        <v>18096.335438371578</v>
      </c>
      <c r="E8" s="179">
        <v>-3977.1905342494829</v>
      </c>
      <c r="F8" s="179">
        <v>8015.6574959199734</v>
      </c>
      <c r="G8" s="179">
        <v>-18.017921283543913</v>
      </c>
      <c r="H8" s="180">
        <v>76.507151915980756</v>
      </c>
      <c r="I8" s="181">
        <v>89.042569073337603</v>
      </c>
      <c r="J8" s="182">
        <v>79.515063785190023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107180.56511369337</v>
      </c>
      <c r="C9" s="175">
        <v>109450.27248758401</v>
      </c>
      <c r="D9" s="175">
        <v>108910.2860109441</v>
      </c>
      <c r="E9" s="175">
        <v>-539.98647663991142</v>
      </c>
      <c r="F9" s="175">
        <v>1729.7208972507215</v>
      </c>
      <c r="G9" s="175">
        <v>-0.49336238674158039</v>
      </c>
      <c r="H9" s="176">
        <v>1.8706174442450845</v>
      </c>
      <c r="I9" s="177">
        <v>2.5053454910038937</v>
      </c>
      <c r="J9" s="178">
        <v>1.6138381948405396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5610.2987115796341</v>
      </c>
      <c r="C10" s="179">
        <v>5394.8488189819273</v>
      </c>
      <c r="D10" s="179">
        <v>5596.5968623958352</v>
      </c>
      <c r="E10" s="179">
        <v>201.74804341390791</v>
      </c>
      <c r="F10" s="179">
        <v>-13.701849183798913</v>
      </c>
      <c r="G10" s="179">
        <v>3.739642206544346</v>
      </c>
      <c r="H10" s="180">
        <v>-5.8445811724270271</v>
      </c>
      <c r="I10" s="181">
        <v>1.1783556203794063</v>
      </c>
      <c r="J10" s="182">
        <v>-0.24422673173387466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396.21473592000001</v>
      </c>
      <c r="C11" s="179">
        <v>214.38179243000002</v>
      </c>
      <c r="D11" s="179">
        <v>233.27085288000001</v>
      </c>
      <c r="E11" s="179">
        <v>18.889060449999988</v>
      </c>
      <c r="F11" s="179">
        <v>-162.94388304</v>
      </c>
      <c r="G11" s="179">
        <v>8.8109443604767108</v>
      </c>
      <c r="H11" s="180">
        <v>-49.341202316662056</v>
      </c>
      <c r="I11" s="181">
        <v>-46.282836367113298</v>
      </c>
      <c r="J11" s="182">
        <v>-41.125144591517696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1430.6879442148952</v>
      </c>
      <c r="C12" s="179">
        <v>727.74415576490412</v>
      </c>
      <c r="D12" s="179">
        <v>486.47956669714171</v>
      </c>
      <c r="E12" s="179">
        <v>-241.26458906776242</v>
      </c>
      <c r="F12" s="179">
        <v>-944.20837751775343</v>
      </c>
      <c r="G12" s="179">
        <v>-33.152391146882991</v>
      </c>
      <c r="H12" s="180">
        <v>-32.009563328393256</v>
      </c>
      <c r="I12" s="181">
        <v>-48.073741518802912</v>
      </c>
      <c r="J12" s="182">
        <v>-65.996808132460899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99743.363721978851</v>
      </c>
      <c r="C13" s="175">
        <v>103113.29772040718</v>
      </c>
      <c r="D13" s="175">
        <v>102593.93872897112</v>
      </c>
      <c r="E13" s="175">
        <v>-519.35899143606366</v>
      </c>
      <c r="F13" s="175">
        <v>2850.5750069922651</v>
      </c>
      <c r="G13" s="175">
        <v>-0.50367799587237982</v>
      </c>
      <c r="H13" s="176">
        <v>2.8741279155384092</v>
      </c>
      <c r="I13" s="177">
        <v>3.4831699518971959</v>
      </c>
      <c r="J13" s="178">
        <v>2.8579094394067823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43317.880088315695</v>
      </c>
      <c r="C14" s="179">
        <v>43938.266245474275</v>
      </c>
      <c r="D14" s="179">
        <v>43304.090388067067</v>
      </c>
      <c r="E14" s="179">
        <v>-634.17585740720824</v>
      </c>
      <c r="F14" s="179">
        <v>-13.789700248627923</v>
      </c>
      <c r="G14" s="179">
        <v>-1.4433338217402394</v>
      </c>
      <c r="H14" s="180">
        <v>-0.58053772985340402</v>
      </c>
      <c r="I14" s="181">
        <v>-2.4530416691222854</v>
      </c>
      <c r="J14" s="182">
        <v>-3.1833737524806338E-2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56425.483633663156</v>
      </c>
      <c r="C15" s="179">
        <v>59175.031474932905</v>
      </c>
      <c r="D15" s="179">
        <v>59289.848340904049</v>
      </c>
      <c r="E15" s="179">
        <v>114.81686597114458</v>
      </c>
      <c r="F15" s="179">
        <v>2864.364707240893</v>
      </c>
      <c r="G15" s="179">
        <v>0.19402924360045404</v>
      </c>
      <c r="H15" s="180">
        <v>5.5826211924197935</v>
      </c>
      <c r="I15" s="181">
        <v>8.380403606434399</v>
      </c>
      <c r="J15" s="182">
        <v>5.0763671355260129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53019.966059361854</v>
      </c>
      <c r="C16" s="175">
        <v>51942.713743690168</v>
      </c>
      <c r="D16" s="175">
        <v>51865.012890855447</v>
      </c>
      <c r="E16" s="175">
        <v>-77.700852834721445</v>
      </c>
      <c r="F16" s="175">
        <v>-1154.9531685064067</v>
      </c>
      <c r="G16" s="175">
        <v>-0.14958951359017192</v>
      </c>
      <c r="H16" s="176">
        <v>-1.3821563704081825</v>
      </c>
      <c r="I16" s="177">
        <v>2.5794059290409166</v>
      </c>
      <c r="J16" s="178">
        <v>-2.1783363029944383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108758.42718441409</v>
      </c>
      <c r="C17" s="183">
        <v>123869.11129419564</v>
      </c>
      <c r="D17" s="183">
        <v>123823.16785011391</v>
      </c>
      <c r="E17" s="185">
        <v>-45.943444081727648</v>
      </c>
      <c r="F17" s="183">
        <v>15064.740665699821</v>
      </c>
      <c r="G17" s="183">
        <v>-3.709031541576735E-2</v>
      </c>
      <c r="H17" s="184">
        <v>12.525346517695439</v>
      </c>
      <c r="I17" s="185">
        <v>14.67343032846891</v>
      </c>
      <c r="J17" s="186">
        <v>13.851561718666261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5" t="s">
        <v>122</v>
      </c>
      <c r="B19" s="276"/>
      <c r="C19" s="276"/>
      <c r="D19" s="276"/>
      <c r="E19" s="276"/>
      <c r="F19" s="276"/>
      <c r="G19" s="276"/>
      <c r="H19" s="276"/>
      <c r="I19" s="276"/>
      <c r="J19" s="277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8" t="str">
        <f>B3</f>
        <v>N$ Million</v>
      </c>
      <c r="C20" s="279"/>
      <c r="D20" s="280"/>
      <c r="E20" s="270" t="s">
        <v>1</v>
      </c>
      <c r="F20" s="271"/>
      <c r="G20" s="212" t="s">
        <v>2</v>
      </c>
      <c r="H20" s="278" t="str">
        <f>H3</f>
        <v>Annual percentage change</v>
      </c>
      <c r="I20" s="279"/>
      <c r="J20" s="284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43676</v>
      </c>
      <c r="C21" s="145">
        <f>C4</f>
        <v>44012</v>
      </c>
      <c r="D21" s="145">
        <f>D4</f>
        <v>44042</v>
      </c>
      <c r="E21" s="205" t="s">
        <v>4</v>
      </c>
      <c r="F21" s="205" t="s">
        <v>5</v>
      </c>
      <c r="G21" s="205" t="s">
        <v>4</v>
      </c>
      <c r="H21" s="198">
        <f>H4</f>
        <v>43981</v>
      </c>
      <c r="I21" s="198">
        <f>I4</f>
        <v>44012</v>
      </c>
      <c r="J21" s="199">
        <f>J4</f>
        <v>44042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108758.42718441409</v>
      </c>
      <c r="C23" s="187">
        <v>123869.11129419564</v>
      </c>
      <c r="D23" s="187">
        <v>123823.16785011391</v>
      </c>
      <c r="E23" s="187">
        <v>-45.943444081727648</v>
      </c>
      <c r="F23" s="187">
        <v>15064.740665699821</v>
      </c>
      <c r="G23" s="188">
        <v>-3.709031541576735E-2</v>
      </c>
      <c r="H23" s="188">
        <v>12.525346517695439</v>
      </c>
      <c r="I23" s="188">
        <v>14.67343032846891</v>
      </c>
      <c r="J23" s="189">
        <v>13.851561718666261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2840.363390960365</v>
      </c>
      <c r="C24" s="190">
        <v>3046.6991855128372</v>
      </c>
      <c r="D24" s="190">
        <v>2946.7227514747851</v>
      </c>
      <c r="E24" s="190">
        <v>-99.976434038052048</v>
      </c>
      <c r="F24" s="190">
        <v>106.35936051442013</v>
      </c>
      <c r="G24" s="191">
        <v>-3.2814671863058749</v>
      </c>
      <c r="H24" s="191">
        <v>8.8921288010398598</v>
      </c>
      <c r="I24" s="191">
        <v>1.7143373207560586</v>
      </c>
      <c r="J24" s="192">
        <v>3.7445687707747339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49508.381033121244</v>
      </c>
      <c r="C25" s="190">
        <v>56978.282369527355</v>
      </c>
      <c r="D25" s="190">
        <v>57917.716704720748</v>
      </c>
      <c r="E25" s="190">
        <v>939.43433519339305</v>
      </c>
      <c r="F25" s="190">
        <v>8409.3356715995033</v>
      </c>
      <c r="G25" s="191">
        <v>1.6487586078863785</v>
      </c>
      <c r="H25" s="191">
        <v>12.97206626035603</v>
      </c>
      <c r="I25" s="191">
        <v>15.73120357423123</v>
      </c>
      <c r="J25" s="192">
        <v>16.985681002118881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56409.682760332478</v>
      </c>
      <c r="C26" s="190">
        <v>63844.129739155447</v>
      </c>
      <c r="D26" s="190">
        <v>62958.728393918384</v>
      </c>
      <c r="E26" s="190">
        <v>-885.40134523706365</v>
      </c>
      <c r="F26" s="190">
        <v>6549.0456335859053</v>
      </c>
      <c r="G26" s="191">
        <v>-1.3868171574340522</v>
      </c>
      <c r="H26" s="191">
        <v>12.308112534665014</v>
      </c>
      <c r="I26" s="191">
        <v>14.435743158458521</v>
      </c>
      <c r="J26" s="192">
        <v>11.609789867833172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2" t="s">
        <v>22</v>
      </c>
      <c r="B29" s="273"/>
      <c r="C29" s="273"/>
      <c r="D29" s="273"/>
      <c r="E29" s="273"/>
      <c r="F29" s="273"/>
      <c r="G29" s="273"/>
      <c r="H29" s="273"/>
      <c r="I29" s="273"/>
      <c r="J29" s="274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8" t="str">
        <f>B3</f>
        <v>N$ Million</v>
      </c>
      <c r="C30" s="279"/>
      <c r="D30" s="280"/>
      <c r="E30" s="270" t="s">
        <v>1</v>
      </c>
      <c r="F30" s="271"/>
      <c r="G30" s="169" t="s">
        <v>2</v>
      </c>
      <c r="H30" s="278" t="str">
        <f>H3</f>
        <v>Annual percentage change</v>
      </c>
      <c r="I30" s="279"/>
      <c r="J30" s="284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43676</v>
      </c>
      <c r="C31" s="146">
        <f>C4</f>
        <v>44012</v>
      </c>
      <c r="D31" s="145">
        <f>D4</f>
        <v>44042</v>
      </c>
      <c r="E31" s="145" t="s">
        <v>4</v>
      </c>
      <c r="F31" s="145" t="s">
        <v>5</v>
      </c>
      <c r="G31" s="145" t="s">
        <v>4</v>
      </c>
      <c r="H31" s="145">
        <f>H4</f>
        <v>43981</v>
      </c>
      <c r="I31" s="145">
        <f>I4</f>
        <v>44012</v>
      </c>
      <c r="J31" s="210">
        <f>J4</f>
        <v>44042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100323.46862071441</v>
      </c>
      <c r="C33" s="195">
        <v>102718.23190221589</v>
      </c>
      <c r="D33" s="195">
        <v>102242.03343159638</v>
      </c>
      <c r="E33" s="195">
        <v>-476.19847061950713</v>
      </c>
      <c r="F33" s="195">
        <v>1918.5648108819732</v>
      </c>
      <c r="G33" s="128">
        <v>-0.46359683359116843</v>
      </c>
      <c r="H33" s="128">
        <v>1.8236058964456845</v>
      </c>
      <c r="I33" s="128">
        <v>2.4752314309977237</v>
      </c>
      <c r="J33" s="131">
        <v>1.9123788653433849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5610.2977115796339</v>
      </c>
      <c r="C34" s="196">
        <v>5394.8478179819276</v>
      </c>
      <c r="D34" s="196">
        <v>5596.5958613958355</v>
      </c>
      <c r="E34" s="196">
        <v>201.74804341390791</v>
      </c>
      <c r="F34" s="196">
        <v>-13.701850183798342</v>
      </c>
      <c r="G34" s="128">
        <v>3.7396429004252525</v>
      </c>
      <c r="H34" s="129">
        <v>-5.8445822698775629</v>
      </c>
      <c r="I34" s="129">
        <v>1.1783558226209863</v>
      </c>
      <c r="J34" s="130">
        <v>-0.24422679309010675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42990.853846761252</v>
      </c>
      <c r="C35" s="195">
        <v>43144.350493448153</v>
      </c>
      <c r="D35" s="195">
        <v>42505.215021342716</v>
      </c>
      <c r="E35" s="195">
        <v>-639.13547210543766</v>
      </c>
      <c r="F35" s="195">
        <v>-485.63882541853673</v>
      </c>
      <c r="G35" s="128">
        <v>-1.4813885590941851</v>
      </c>
      <c r="H35" s="128">
        <v>-1.7187000527927552</v>
      </c>
      <c r="I35" s="128">
        <v>-3.5365173327255377</v>
      </c>
      <c r="J35" s="131">
        <v>-1.1296328915670841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38874.220236950008</v>
      </c>
      <c r="C36" s="238">
        <v>39405.907849448966</v>
      </c>
      <c r="D36" s="238">
        <v>38824.716516222383</v>
      </c>
      <c r="E36" s="238">
        <v>-581.19133322658308</v>
      </c>
      <c r="F36" s="238">
        <v>-49.503720727625478</v>
      </c>
      <c r="G36" s="239">
        <v>-1.4748837546061253</v>
      </c>
      <c r="H36" s="239">
        <v>23.554182699250404</v>
      </c>
      <c r="I36" s="239">
        <v>-2.5422190503697806</v>
      </c>
      <c r="J36" s="240">
        <v>-0.12734331499353857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13406.886617546934</v>
      </c>
      <c r="C37" s="241">
        <v>12429.115397490445</v>
      </c>
      <c r="D37" s="241">
        <v>12609.375267067064</v>
      </c>
      <c r="E37" s="241">
        <v>180.25986957661917</v>
      </c>
      <c r="F37" s="241">
        <v>-797.51135047987009</v>
      </c>
      <c r="G37" s="242">
        <v>1.4503032903935775</v>
      </c>
      <c r="H37" s="242">
        <v>-3.7332379647487102</v>
      </c>
      <c r="I37" s="242">
        <v>-13.683716982516458</v>
      </c>
      <c r="J37" s="243">
        <v>-5.9485201391655522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15255.254162455407</v>
      </c>
      <c r="C38" s="241">
        <v>16804.368119731611</v>
      </c>
      <c r="D38" s="241">
        <v>16279.277455329729</v>
      </c>
      <c r="E38" s="241">
        <v>-525.09066440188144</v>
      </c>
      <c r="F38" s="241">
        <v>1024.0232928743226</v>
      </c>
      <c r="G38" s="242">
        <v>-3.1247272177126462</v>
      </c>
      <c r="H38" s="242">
        <v>114.97011048952436</v>
      </c>
      <c r="I38" s="242">
        <v>8.1826744777232534</v>
      </c>
      <c r="J38" s="243">
        <v>6.7125941132763103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10212.079456947669</v>
      </c>
      <c r="C39" s="241">
        <v>10172.424332226914</v>
      </c>
      <c r="D39" s="241">
        <v>9936.0637938255932</v>
      </c>
      <c r="E39" s="241">
        <v>-236.36053840132081</v>
      </c>
      <c r="F39" s="241">
        <v>-276.01566312207615</v>
      </c>
      <c r="G39" s="242">
        <v>-2.323541868505373</v>
      </c>
      <c r="H39" s="242">
        <v>-8.0716255617617776</v>
      </c>
      <c r="I39" s="242">
        <v>-3.1289487245251877</v>
      </c>
      <c r="J39" s="243">
        <v>-2.7028350522115545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129</v>
      </c>
      <c r="B40" s="238">
        <v>4116.633609811247</v>
      </c>
      <c r="C40" s="238">
        <v>3738.4426439991857</v>
      </c>
      <c r="D40" s="238">
        <v>3680.4985051203307</v>
      </c>
      <c r="E40" s="238">
        <v>-57.944138878855028</v>
      </c>
      <c r="F40" s="238">
        <v>-436.13510469091625</v>
      </c>
      <c r="G40" s="239">
        <v>-1.5499539352801008</v>
      </c>
      <c r="H40" s="239">
        <v>-2.7760027627572015</v>
      </c>
      <c r="I40" s="239">
        <v>-12.902950315115689</v>
      </c>
      <c r="J40" s="240">
        <v>-10.594460086306142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56314.507927103157</v>
      </c>
      <c r="C42" s="238">
        <v>58904.084163812906</v>
      </c>
      <c r="D42" s="238">
        <v>59068.959836004055</v>
      </c>
      <c r="E42" s="238">
        <v>164.87567219114862</v>
      </c>
      <c r="F42" s="238">
        <v>2754.4519089008973</v>
      </c>
      <c r="G42" s="239">
        <v>0.27990533174681786</v>
      </c>
      <c r="H42" s="239">
        <v>5.2320036047570682</v>
      </c>
      <c r="I42" s="239">
        <v>8.0921652218970905</v>
      </c>
      <c r="J42" s="240">
        <v>4.8911941350289823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49424.734459008097</v>
      </c>
      <c r="C43" s="238">
        <v>52515.342850591631</v>
      </c>
      <c r="D43" s="238">
        <v>52680.881217343165</v>
      </c>
      <c r="E43" s="238">
        <v>165.53836675153434</v>
      </c>
      <c r="F43" s="238">
        <v>3256.1467583350677</v>
      </c>
      <c r="G43" s="239">
        <v>0.31521905364400027</v>
      </c>
      <c r="H43" s="239">
        <v>10.620449377953946</v>
      </c>
      <c r="I43" s="239">
        <v>10.067345535872647</v>
      </c>
      <c r="J43" s="240">
        <v>6.5880915577516248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38896.90695856107</v>
      </c>
      <c r="C44" s="241">
        <v>40603.242446609853</v>
      </c>
      <c r="D44" s="241">
        <v>40854.561360933541</v>
      </c>
      <c r="E44" s="241">
        <v>251.31891432368866</v>
      </c>
      <c r="F44" s="241">
        <v>1957.6544023724709</v>
      </c>
      <c r="G44" s="242">
        <v>0.61896267189536047</v>
      </c>
      <c r="H44" s="242">
        <v>5.0285503045317057</v>
      </c>
      <c r="I44" s="242">
        <v>7.7699839886665671</v>
      </c>
      <c r="J44" s="243">
        <v>5.0329307789384501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8340.6646361855001</v>
      </c>
      <c r="C45" s="241">
        <v>9543.6618442088347</v>
      </c>
      <c r="D45" s="241">
        <v>9539.2327638228362</v>
      </c>
      <c r="E45" s="241">
        <v>-4.4290803859985317</v>
      </c>
      <c r="F45" s="241">
        <v>1198.5681276373361</v>
      </c>
      <c r="G45" s="242">
        <v>-4.6408605609656206E-2</v>
      </c>
      <c r="H45" s="242">
        <v>43.06961182509886</v>
      </c>
      <c r="I45" s="242">
        <v>17.801760535286988</v>
      </c>
      <c r="J45" s="243">
        <v>14.37017527880711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2187.1628642615283</v>
      </c>
      <c r="C46" s="241">
        <v>2368.4385597729402</v>
      </c>
      <c r="D46" s="241">
        <v>2287.0870925867935</v>
      </c>
      <c r="E46" s="241">
        <v>-81.351467186146692</v>
      </c>
      <c r="F46" s="241">
        <v>99.924228325265176</v>
      </c>
      <c r="G46" s="242">
        <v>-3.4348143358190271</v>
      </c>
      <c r="H46" s="242">
        <v>9.9904670863675307</v>
      </c>
      <c r="I46" s="242">
        <v>22.417988312284649</v>
      </c>
      <c r="J46" s="243">
        <v>4.5686688430037776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6889.7734680950598</v>
      </c>
      <c r="C47" s="238">
        <v>6388.7413132212741</v>
      </c>
      <c r="D47" s="238">
        <v>6388.0786186608893</v>
      </c>
      <c r="E47" s="238">
        <v>-0.66269456038480712</v>
      </c>
      <c r="F47" s="238">
        <v>-501.69484943417046</v>
      </c>
      <c r="G47" s="239">
        <v>-1.0372850110769605E-2</v>
      </c>
      <c r="H47" s="239">
        <v>-6.2756397540592985</v>
      </c>
      <c r="I47" s="239">
        <v>-5.8027912690377832</v>
      </c>
      <c r="J47" s="240">
        <v>-7.2817321463093521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1018.10684685</v>
      </c>
      <c r="C48" s="247">
        <v>669.79724495481798</v>
      </c>
      <c r="D48" s="247">
        <v>667.85857424961409</v>
      </c>
      <c r="E48" s="247">
        <v>-1.9386707052038901</v>
      </c>
      <c r="F48" s="247">
        <v>-350.24827260038592</v>
      </c>
      <c r="G48" s="248">
        <v>-0.28944142720901311</v>
      </c>
      <c r="H48" s="248">
        <v>-31.806657494286171</v>
      </c>
      <c r="I48" s="248">
        <v>-34.121763405089794</v>
      </c>
      <c r="J48" s="249">
        <v>-34.401917017260644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abSelected="1" topLeftCell="A5" zoomScale="90" zoomScaleNormal="90" workbookViewId="0">
      <selection activeCell="C16" sqref="C16:C17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44012</v>
      </c>
      <c r="C2" s="197">
        <v>44042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4</v>
      </c>
      <c r="C4" s="102">
        <v>4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7.75</v>
      </c>
      <c r="C6" s="102">
        <v>7.75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8.75</v>
      </c>
      <c r="C8" s="102">
        <v>8.75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7.6785660091964001</v>
      </c>
      <c r="C10" s="102">
        <v>7.4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3.952324664792819</v>
      </c>
      <c r="C12" s="102">
        <v>3.81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44012</v>
      </c>
      <c r="C14" s="197">
        <f>C2</f>
        <v>44042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31758.971925280002</v>
      </c>
      <c r="C16" s="132">
        <v>35399.570983599995</v>
      </c>
      <c r="D16" s="134"/>
      <c r="E16" s="134"/>
      <c r="F16" s="134"/>
    </row>
    <row r="17" spans="1:7" ht="15.75">
      <c r="A17" s="52" t="s">
        <v>46</v>
      </c>
      <c r="B17" s="132">
        <v>-1984.2392618900012</v>
      </c>
      <c r="C17" s="132">
        <v>3640.5990583199928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44012</v>
      </c>
      <c r="C19" s="197">
        <f>C2</f>
        <v>44042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17.314699999999998</v>
      </c>
      <c r="C21" s="200">
        <v>16.7821</v>
      </c>
    </row>
    <row r="22" spans="1:7" ht="15.75">
      <c r="A22" s="52" t="s">
        <v>115</v>
      </c>
      <c r="B22" s="200">
        <f t="shared" ref="B22:C24" si="0">1/B21</f>
        <v>5.7754393665498109E-2</v>
      </c>
      <c r="C22" s="200">
        <f t="shared" si="0"/>
        <v>5.9587298371479136E-2</v>
      </c>
      <c r="E22" s="137"/>
    </row>
    <row r="23" spans="1:7" ht="16.5">
      <c r="A23" s="53" t="s">
        <v>113</v>
      </c>
      <c r="B23" s="200">
        <v>21.261600000000001</v>
      </c>
      <c r="C23" s="200">
        <v>22.033999999999999</v>
      </c>
    </row>
    <row r="24" spans="1:7" ht="15.75">
      <c r="A24" s="52" t="s">
        <v>116</v>
      </c>
      <c r="B24" s="200">
        <f t="shared" si="0"/>
        <v>4.7033148963389393E-2</v>
      </c>
      <c r="C24" s="200">
        <f t="shared" si="0"/>
        <v>4.5384405918126536E-2</v>
      </c>
      <c r="F24" s="103"/>
      <c r="G24" s="103"/>
    </row>
    <row r="25" spans="1:7" ht="16.5">
      <c r="A25" s="53" t="s">
        <v>47</v>
      </c>
      <c r="B25" s="200">
        <v>6.2234999999999996</v>
      </c>
      <c r="C25" s="200">
        <v>6.2189500000000004</v>
      </c>
    </row>
    <row r="26" spans="1:7" ht="15.75">
      <c r="A26" s="52" t="s">
        <v>114</v>
      </c>
      <c r="B26" s="200">
        <f t="shared" ref="B26:C26" si="1">1/B25</f>
        <v>0.16068128866393511</v>
      </c>
      <c r="C26" s="200">
        <f t="shared" si="1"/>
        <v>0.16079884868024344</v>
      </c>
    </row>
    <row r="27" spans="1:7" ht="16.5">
      <c r="A27" s="53" t="s">
        <v>48</v>
      </c>
      <c r="B27" s="200">
        <v>19.419149999999998</v>
      </c>
      <c r="C27" s="200">
        <v>19.946950000000001</v>
      </c>
    </row>
    <row r="28" spans="1:7" ht="15.75">
      <c r="A28" s="52" t="s">
        <v>49</v>
      </c>
      <c r="B28" s="200">
        <f t="shared" ref="B28:C28" si="2">1/B27</f>
        <v>5.1495559795356652E-2</v>
      </c>
      <c r="C28" s="200">
        <f t="shared" si="2"/>
        <v>5.0132977723411347E-2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44012</v>
      </c>
      <c r="C30" s="197">
        <f>C2</f>
        <v>44042</v>
      </c>
    </row>
    <row r="31" spans="1:7" ht="15.75">
      <c r="A31" s="52"/>
      <c r="B31" s="84"/>
      <c r="C31" s="84"/>
    </row>
    <row r="32" spans="1:7" ht="15.75">
      <c r="A32" s="52" t="s">
        <v>43</v>
      </c>
      <c r="B32" s="16">
        <v>2.147270808870843</v>
      </c>
      <c r="C32" s="16">
        <v>2.147270808870843</v>
      </c>
    </row>
    <row r="33" spans="1:4" ht="15.75">
      <c r="A33" s="52" t="s">
        <v>44</v>
      </c>
      <c r="B33" s="16">
        <v>1.2598994932282892</v>
      </c>
      <c r="C33" s="16">
        <v>1.4</v>
      </c>
      <c r="D33" s="133"/>
    </row>
    <row r="34" spans="1:4" ht="16.5" thickBot="1">
      <c r="A34" s="54" t="s">
        <v>45</v>
      </c>
      <c r="B34" s="85">
        <v>0.20395033017692299</v>
      </c>
      <c r="C34" s="85">
        <v>0.20395033017692299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7" zoomScale="90" zoomScaleNormal="90" workbookViewId="0">
      <selection activeCell="M10" sqref="M10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/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opLeftCell="A81" zoomScale="80" zoomScaleNormal="80" workbookViewId="0">
      <selection activeCell="K2" sqref="K2"/>
    </sheetView>
  </sheetViews>
  <sheetFormatPr defaultRowHeight="12.75"/>
  <cols>
    <col min="1" max="1" width="52.42578125" style="104" customWidth="1"/>
    <col min="2" max="10" width="12.140625" style="104" customWidth="1"/>
    <col min="11" max="11" width="7.85546875" style="149" customWidth="1"/>
    <col min="12" max="12" width="12.42578125" style="149" customWidth="1"/>
    <col min="13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89" t="s">
        <v>98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27" ht="19.5" customHeight="1">
      <c r="A2" s="291" t="s">
        <v>123</v>
      </c>
      <c r="B2" s="292"/>
      <c r="C2" s="292"/>
      <c r="D2" s="292"/>
      <c r="E2" s="292"/>
      <c r="F2" s="292"/>
      <c r="G2" s="292"/>
      <c r="H2" s="292"/>
      <c r="I2" s="292"/>
      <c r="J2" s="293"/>
    </row>
    <row r="3" spans="1:27" ht="19.5" customHeight="1">
      <c r="A3" s="294"/>
      <c r="B3" s="295"/>
      <c r="C3" s="295"/>
      <c r="D3" s="295"/>
      <c r="E3" s="295"/>
      <c r="F3" s="295"/>
      <c r="G3" s="295"/>
      <c r="H3" s="295"/>
      <c r="I3" s="295"/>
      <c r="J3" s="296"/>
    </row>
    <row r="4" spans="1:27" ht="16.5">
      <c r="A4" s="114"/>
      <c r="B4" s="285" t="s">
        <v>95</v>
      </c>
      <c r="C4" s="287"/>
      <c r="D4" s="286"/>
      <c r="E4" s="285" t="s">
        <v>1</v>
      </c>
      <c r="F4" s="286"/>
      <c r="G4" s="115" t="s">
        <v>2</v>
      </c>
      <c r="H4" s="285" t="s">
        <v>93</v>
      </c>
      <c r="I4" s="287"/>
      <c r="J4" s="288"/>
    </row>
    <row r="5" spans="1:27" ht="17.25" thickBot="1">
      <c r="A5" s="116"/>
      <c r="B5" s="163">
        <v>43676</v>
      </c>
      <c r="C5" s="145">
        <v>44012</v>
      </c>
      <c r="D5" s="145">
        <v>44042</v>
      </c>
      <c r="E5" s="146" t="s">
        <v>4</v>
      </c>
      <c r="F5" s="138" t="s">
        <v>5</v>
      </c>
      <c r="G5" s="146" t="s">
        <v>4</v>
      </c>
      <c r="H5" s="198">
        <v>43981</v>
      </c>
      <c r="I5" s="198">
        <v>44012</v>
      </c>
      <c r="J5" s="199">
        <v>44042</v>
      </c>
    </row>
    <row r="6" spans="1:27" ht="17.25" thickTop="1">
      <c r="A6" s="119" t="s">
        <v>50</v>
      </c>
      <c r="B6" s="218">
        <v>35779.786491215978</v>
      </c>
      <c r="C6" s="175">
        <v>32548.127870771699</v>
      </c>
      <c r="D6" s="175">
        <v>35706.558693515282</v>
      </c>
      <c r="E6" s="175">
        <v>3158.4308227435831</v>
      </c>
      <c r="F6" s="175">
        <v>-73.227797700696101</v>
      </c>
      <c r="G6" s="175">
        <v>9.703878623322808</v>
      </c>
      <c r="H6" s="175">
        <v>2.1238487292413595</v>
      </c>
      <c r="I6" s="175">
        <v>0.10189584974926902</v>
      </c>
      <c r="J6" s="220">
        <v>-0.20466247812483118</v>
      </c>
      <c r="X6" s="149"/>
      <c r="Y6" s="149"/>
      <c r="Z6" s="149"/>
      <c r="AA6" s="149"/>
    </row>
    <row r="7" spans="1:27" ht="16.5">
      <c r="A7" s="119" t="s">
        <v>51</v>
      </c>
      <c r="B7" s="177">
        <v>35246.57396564597</v>
      </c>
      <c r="C7" s="175">
        <v>30680.467689391717</v>
      </c>
      <c r="D7" s="175">
        <v>35463.511616145312</v>
      </c>
      <c r="E7" s="175">
        <v>4783.0439267535949</v>
      </c>
      <c r="F7" s="175">
        <v>216.93765049934154</v>
      </c>
      <c r="G7" s="175">
        <v>15.589866410046312</v>
      </c>
      <c r="H7" s="175">
        <v>-1.7183386136293421</v>
      </c>
      <c r="I7" s="175">
        <v>-4.1043055156128361</v>
      </c>
      <c r="J7" s="220">
        <v>0.61548577944282101</v>
      </c>
      <c r="X7" s="149"/>
      <c r="Y7" s="149"/>
      <c r="Z7" s="149"/>
      <c r="AA7" s="149"/>
    </row>
    <row r="8" spans="1:27" ht="16.5">
      <c r="A8" s="107" t="s">
        <v>52</v>
      </c>
      <c r="B8" s="181">
        <v>10961.011150709999</v>
      </c>
      <c r="C8" s="179">
        <v>11186.65618396</v>
      </c>
      <c r="D8" s="179">
        <v>10018.940023540001</v>
      </c>
      <c r="E8" s="179">
        <v>-1167.7161604199991</v>
      </c>
      <c r="F8" s="179">
        <v>-942.07112716999836</v>
      </c>
      <c r="G8" s="179">
        <v>-10.438473670928843</v>
      </c>
      <c r="H8" s="179">
        <v>2.4702562643233392</v>
      </c>
      <c r="I8" s="179">
        <v>-0.75540662117504098</v>
      </c>
      <c r="J8" s="221">
        <v>-8.5947465449752372</v>
      </c>
      <c r="X8" s="149"/>
      <c r="Y8" s="149"/>
      <c r="Z8" s="149"/>
      <c r="AA8" s="149"/>
    </row>
    <row r="9" spans="1:27" ht="16.5">
      <c r="A9" s="107" t="s">
        <v>53</v>
      </c>
      <c r="B9" s="181">
        <v>24175.223615939998</v>
      </c>
      <c r="C9" s="179">
        <v>19319.90559953</v>
      </c>
      <c r="D9" s="179">
        <v>25252.44404351999</v>
      </c>
      <c r="E9" s="179">
        <v>5932.5384439899899</v>
      </c>
      <c r="F9" s="179">
        <v>1077.2204275799922</v>
      </c>
      <c r="G9" s="179">
        <v>30.706870763045089</v>
      </c>
      <c r="H9" s="179">
        <v>-4.1745301152024297</v>
      </c>
      <c r="I9" s="179">
        <v>-6.3826031583818832</v>
      </c>
      <c r="J9" s="221">
        <v>4.4558860951744208</v>
      </c>
      <c r="X9" s="149"/>
      <c r="Y9" s="149"/>
      <c r="Z9" s="149"/>
      <c r="AA9" s="149"/>
    </row>
    <row r="10" spans="1:27" ht="16.5">
      <c r="A10" s="107" t="s">
        <v>54</v>
      </c>
      <c r="B10" s="181">
        <v>110.33919899596805</v>
      </c>
      <c r="C10" s="179">
        <v>173.9059059017159</v>
      </c>
      <c r="D10" s="179">
        <v>192.12754908531957</v>
      </c>
      <c r="E10" s="179">
        <v>18.221643183603675</v>
      </c>
      <c r="F10" s="179">
        <v>81.788350089351525</v>
      </c>
      <c r="G10" s="179">
        <v>10.477874853716457</v>
      </c>
      <c r="H10" s="179">
        <v>15.401927719793804</v>
      </c>
      <c r="I10" s="179">
        <v>105.34698824883057</v>
      </c>
      <c r="J10" s="221">
        <v>74.124473291074196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X11" s="149"/>
      <c r="Y11" s="149"/>
      <c r="Z11" s="149"/>
      <c r="AA11" s="149"/>
    </row>
    <row r="12" spans="1:27" ht="16.5">
      <c r="A12" s="119" t="s">
        <v>55</v>
      </c>
      <c r="B12" s="177">
        <v>533.21252557000992</v>
      </c>
      <c r="C12" s="175">
        <v>1867.6601813799819</v>
      </c>
      <c r="D12" s="175">
        <v>243.04707736997122</v>
      </c>
      <c r="E12" s="175">
        <v>-1624.6131040100106</v>
      </c>
      <c r="F12" s="175">
        <v>-290.16544820003867</v>
      </c>
      <c r="G12" s="175">
        <v>-86.986547135657844</v>
      </c>
      <c r="H12" s="175">
        <v>244.88483876893355</v>
      </c>
      <c r="I12" s="175">
        <v>258.19114160237297</v>
      </c>
      <c r="J12" s="220">
        <v>-54.418348085474683</v>
      </c>
      <c r="X12" s="149"/>
      <c r="Y12" s="149"/>
      <c r="Z12" s="149"/>
      <c r="AA12" s="149"/>
    </row>
    <row r="13" spans="1:27" ht="16.5">
      <c r="A13" s="107" t="s">
        <v>56</v>
      </c>
      <c r="B13" s="181">
        <v>458.58490801000988</v>
      </c>
      <c r="C13" s="179">
        <v>515.09358764998206</v>
      </c>
      <c r="D13" s="179">
        <v>154.15556046997122</v>
      </c>
      <c r="E13" s="179">
        <v>-360.93802718001086</v>
      </c>
      <c r="F13" s="179">
        <v>-304.42934754003863</v>
      </c>
      <c r="G13" s="179">
        <v>-70.072320027652239</v>
      </c>
      <c r="H13" s="179">
        <v>-83.89196871482406</v>
      </c>
      <c r="I13" s="179">
        <v>14.090737523018106</v>
      </c>
      <c r="J13" s="221">
        <v>-66.384510746566832</v>
      </c>
      <c r="X13" s="149"/>
      <c r="Y13" s="149"/>
      <c r="Z13" s="149"/>
      <c r="AA13" s="149"/>
    </row>
    <row r="14" spans="1:27" ht="16.5">
      <c r="A14" s="107" t="s">
        <v>57</v>
      </c>
      <c r="B14" s="181">
        <v>0</v>
      </c>
      <c r="C14" s="181">
        <v>1265.4611986099999</v>
      </c>
      <c r="D14" s="181">
        <v>0</v>
      </c>
      <c r="E14" s="181">
        <v>-1265.4611986099999</v>
      </c>
      <c r="F14" s="181">
        <v>0</v>
      </c>
      <c r="G14" s="181">
        <v>-100</v>
      </c>
      <c r="H14" s="181">
        <v>0</v>
      </c>
      <c r="I14" s="181">
        <v>0</v>
      </c>
      <c r="J14" s="181">
        <v>0</v>
      </c>
      <c r="X14" s="149"/>
      <c r="Y14" s="149"/>
      <c r="Z14" s="149"/>
      <c r="AA14" s="149"/>
    </row>
    <row r="15" spans="1:27" ht="16.5">
      <c r="A15" s="107" t="s">
        <v>58</v>
      </c>
      <c r="B15" s="181">
        <v>74.627617560000004</v>
      </c>
      <c r="C15" s="179">
        <v>87.105395119999997</v>
      </c>
      <c r="D15" s="179">
        <v>88.891516899999999</v>
      </c>
      <c r="E15" s="179">
        <v>1.786121780000002</v>
      </c>
      <c r="F15" s="179">
        <v>14.263899339999995</v>
      </c>
      <c r="G15" s="179">
        <v>2.0505294506033351</v>
      </c>
      <c r="H15" s="179">
        <v>26.287519810934896</v>
      </c>
      <c r="I15" s="179">
        <v>24.547897091448291</v>
      </c>
      <c r="J15" s="221">
        <v>19.113432541956655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35779.769475915979</v>
      </c>
      <c r="C17" s="175">
        <v>32548.210429261719</v>
      </c>
      <c r="D17" s="175">
        <v>35706.641186225323</v>
      </c>
      <c r="E17" s="175">
        <v>3158.4307569636039</v>
      </c>
      <c r="F17" s="175">
        <v>-73.128289690655947</v>
      </c>
      <c r="G17" s="175">
        <v>9.7038538073481533</v>
      </c>
      <c r="H17" s="175">
        <v>2.1241387016484765</v>
      </c>
      <c r="I17" s="175">
        <v>0.10220214263220839</v>
      </c>
      <c r="J17" s="220">
        <v>-0.20438446295713675</v>
      </c>
      <c r="X17" s="149"/>
      <c r="Y17" s="149"/>
      <c r="Z17" s="149"/>
      <c r="AA17" s="149"/>
    </row>
    <row r="18" spans="1:27" ht="16.5">
      <c r="A18" s="119" t="s">
        <v>60</v>
      </c>
      <c r="B18" s="177">
        <v>8020.6550285900003</v>
      </c>
      <c r="C18" s="175">
        <v>7273.6062962700025</v>
      </c>
      <c r="D18" s="175">
        <v>7405.1441526700009</v>
      </c>
      <c r="E18" s="175">
        <v>131.53785639999842</v>
      </c>
      <c r="F18" s="175">
        <v>-615.51087591999931</v>
      </c>
      <c r="G18" s="175">
        <v>1.8084269486437847</v>
      </c>
      <c r="H18" s="175">
        <v>23.384484754162216</v>
      </c>
      <c r="I18" s="175">
        <v>6.3692558058110507</v>
      </c>
      <c r="J18" s="220">
        <v>-7.6740724258303317</v>
      </c>
      <c r="X18" s="149"/>
      <c r="Y18" s="149"/>
      <c r="Z18" s="149"/>
      <c r="AA18" s="149"/>
    </row>
    <row r="19" spans="1:27" ht="16.5">
      <c r="A19" s="107" t="s">
        <v>61</v>
      </c>
      <c r="B19" s="181">
        <v>4048.0801303599997</v>
      </c>
      <c r="C19" s="179">
        <v>4554.5402333600014</v>
      </c>
      <c r="D19" s="179">
        <v>4528.7372457399997</v>
      </c>
      <c r="E19" s="179">
        <v>-25.802987620001659</v>
      </c>
      <c r="F19" s="179">
        <v>480.65711538000005</v>
      </c>
      <c r="G19" s="179">
        <v>-0.56653331177109578</v>
      </c>
      <c r="H19" s="179">
        <v>11.876075464841932</v>
      </c>
      <c r="I19" s="179">
        <v>13.458429446409099</v>
      </c>
      <c r="J19" s="221">
        <v>11.873705556743872</v>
      </c>
      <c r="X19" s="149"/>
      <c r="Y19" s="149"/>
      <c r="Z19" s="149"/>
      <c r="AA19" s="149"/>
    </row>
    <row r="20" spans="1:27" ht="16.5">
      <c r="A20" s="107" t="s">
        <v>62</v>
      </c>
      <c r="B20" s="181">
        <v>3972.5748982300006</v>
      </c>
      <c r="C20" s="181">
        <v>2719.0660629100012</v>
      </c>
      <c r="D20" s="181">
        <v>2876.4069069300012</v>
      </c>
      <c r="E20" s="181">
        <v>157.34084402000008</v>
      </c>
      <c r="F20" s="181">
        <v>-1096.1679912999994</v>
      </c>
      <c r="G20" s="181">
        <v>5.7865767281730029</v>
      </c>
      <c r="H20" s="181">
        <v>34.958505634997323</v>
      </c>
      <c r="I20" s="181">
        <v>-3.7086628261499044</v>
      </c>
      <c r="J20" s="182">
        <v>-27.593387648610531</v>
      </c>
      <c r="X20" s="149"/>
      <c r="Y20" s="149"/>
      <c r="Z20" s="149"/>
      <c r="AA20" s="149"/>
    </row>
    <row r="21" spans="1:27" ht="16.5">
      <c r="A21" s="107" t="s">
        <v>63</v>
      </c>
      <c r="B21" s="181">
        <v>17515.810449210003</v>
      </c>
      <c r="C21" s="179">
        <v>14765.43210618</v>
      </c>
      <c r="D21" s="179">
        <v>18178.774397450001</v>
      </c>
      <c r="E21" s="179">
        <v>3413.3422912700007</v>
      </c>
      <c r="F21" s="179">
        <v>662.96394823999799</v>
      </c>
      <c r="G21" s="179">
        <v>23.117117512879034</v>
      </c>
      <c r="H21" s="179">
        <v>0.149907588071855</v>
      </c>
      <c r="I21" s="179">
        <v>-3.2636351492738527</v>
      </c>
      <c r="J21" s="221">
        <v>3.7849458930968183</v>
      </c>
      <c r="X21" s="149"/>
      <c r="Y21" s="149"/>
      <c r="Z21" s="149"/>
      <c r="AA21" s="149"/>
    </row>
    <row r="22" spans="1:27" ht="16.5">
      <c r="A22" s="119" t="s">
        <v>64</v>
      </c>
      <c r="B22" s="177">
        <v>8807.2510415800007</v>
      </c>
      <c r="C22" s="177">
        <v>4044.4567542100003</v>
      </c>
      <c r="D22" s="177">
        <v>7682.1396395800002</v>
      </c>
      <c r="E22" s="177">
        <v>3637.6828853699999</v>
      </c>
      <c r="F22" s="177">
        <v>-1125.1114020000005</v>
      </c>
      <c r="G22" s="177">
        <v>89.942434953307952</v>
      </c>
      <c r="H22" s="177">
        <v>-31.629377609728209</v>
      </c>
      <c r="I22" s="177">
        <v>-39.413798328373296</v>
      </c>
      <c r="J22" s="178">
        <v>-12.774830610462061</v>
      </c>
      <c r="X22" s="149"/>
      <c r="Y22" s="149"/>
      <c r="Z22" s="149"/>
      <c r="AA22" s="149"/>
    </row>
    <row r="23" spans="1:27" ht="16.5">
      <c r="A23" s="121" t="s">
        <v>104</v>
      </c>
      <c r="B23" s="177">
        <v>8708.5594076300004</v>
      </c>
      <c r="C23" s="177">
        <v>10720.975351970001</v>
      </c>
      <c r="D23" s="177">
        <v>10496.634757870001</v>
      </c>
      <c r="E23" s="177">
        <v>-224.34059410000009</v>
      </c>
      <c r="F23" s="177">
        <v>1788.0753502400003</v>
      </c>
      <c r="G23" s="177">
        <v>-2.0925390343218879</v>
      </c>
      <c r="H23" s="177">
        <v>22.608632203324191</v>
      </c>
      <c r="I23" s="177">
        <v>24.836133419110283</v>
      </c>
      <c r="J23" s="178">
        <v>20.532389647286323</v>
      </c>
      <c r="X23" s="149"/>
      <c r="Y23" s="149"/>
      <c r="Z23" s="149"/>
      <c r="AA23" s="149"/>
    </row>
    <row r="24" spans="1:27" ht="16.5">
      <c r="A24" s="121" t="s">
        <v>65</v>
      </c>
      <c r="B24" s="177">
        <v>2827.0407265228732</v>
      </c>
      <c r="C24" s="219">
        <v>3450.8105659729308</v>
      </c>
      <c r="D24" s="219">
        <v>3344.5585943966112</v>
      </c>
      <c r="E24" s="219">
        <v>-106.25197157631965</v>
      </c>
      <c r="F24" s="219">
        <v>517.51786787373794</v>
      </c>
      <c r="G24" s="219">
        <v>-3.0790438809950302</v>
      </c>
      <c r="H24" s="219">
        <v>18.555680753948664</v>
      </c>
      <c r="I24" s="219">
        <v>22.195755226099109</v>
      </c>
      <c r="J24" s="178">
        <v>18.305992659336766</v>
      </c>
      <c r="X24" s="149"/>
      <c r="Y24" s="149"/>
      <c r="Z24" s="149"/>
      <c r="AA24" s="149"/>
    </row>
    <row r="25" spans="1:27" ht="16.5">
      <c r="A25" s="121" t="s">
        <v>103</v>
      </c>
      <c r="B25" s="177">
        <v>8177.1426106600011</v>
      </c>
      <c r="C25" s="177">
        <v>7955.265518010001</v>
      </c>
      <c r="D25" s="177">
        <v>7640.6237644100001</v>
      </c>
      <c r="E25" s="177">
        <v>-314.64175360000081</v>
      </c>
      <c r="F25" s="177">
        <v>-536.51884625000093</v>
      </c>
      <c r="G25" s="177">
        <v>-3.9551383028973817</v>
      </c>
      <c r="H25" s="177">
        <v>-17.901131741058379</v>
      </c>
      <c r="I25" s="177">
        <v>-4.1111398452403876</v>
      </c>
      <c r="J25" s="178">
        <v>-6.5612020212363262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-760.87933906690523</v>
      </c>
      <c r="C26" s="185">
        <v>-896.90405717121507</v>
      </c>
      <c r="D26" s="185">
        <v>-862.45972270129118</v>
      </c>
      <c r="E26" s="185">
        <v>34.444334469923888</v>
      </c>
      <c r="F26" s="185">
        <v>-101.58038363438595</v>
      </c>
      <c r="G26" s="185">
        <v>-3.8403588649781994</v>
      </c>
      <c r="H26" s="185">
        <v>17.310046892415485</v>
      </c>
      <c r="I26" s="185">
        <v>26.858056850119524</v>
      </c>
      <c r="J26" s="186">
        <v>13.350393212011483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91" t="s">
        <v>102</v>
      </c>
      <c r="B29" s="292"/>
      <c r="C29" s="292"/>
      <c r="D29" s="292"/>
      <c r="E29" s="292"/>
      <c r="F29" s="292"/>
      <c r="G29" s="292"/>
      <c r="H29" s="292"/>
      <c r="I29" s="292"/>
      <c r="J29" s="293"/>
    </row>
    <row r="30" spans="1:27" ht="19.5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6.5">
      <c r="A31" s="140"/>
      <c r="B31" s="285" t="str">
        <f>B4</f>
        <v>N$ Million</v>
      </c>
      <c r="C31" s="287"/>
      <c r="D31" s="286"/>
      <c r="E31" s="285" t="s">
        <v>1</v>
      </c>
      <c r="F31" s="286"/>
      <c r="G31" s="144" t="s">
        <v>2</v>
      </c>
      <c r="H31" s="285" t="str">
        <f>H4</f>
        <v>Annual percentage change</v>
      </c>
      <c r="I31" s="287"/>
      <c r="J31" s="288"/>
    </row>
    <row r="32" spans="1:27" ht="17.25" thickBot="1">
      <c r="A32" s="141"/>
      <c r="B32" s="146">
        <f>B5</f>
        <v>43676</v>
      </c>
      <c r="C32" s="146">
        <f>C5</f>
        <v>44012</v>
      </c>
      <c r="D32" s="117">
        <f>D5</f>
        <v>44042</v>
      </c>
      <c r="E32" s="146" t="s">
        <v>4</v>
      </c>
      <c r="F32" s="138" t="s">
        <v>5</v>
      </c>
      <c r="G32" s="146" t="s">
        <v>4</v>
      </c>
      <c r="H32" s="118">
        <f>H5</f>
        <v>43981</v>
      </c>
      <c r="I32" s="147">
        <f>I5</f>
        <v>44012</v>
      </c>
      <c r="J32" s="136">
        <f>J5</f>
        <v>44042</v>
      </c>
    </row>
    <row r="33" spans="1:27" ht="17.25" thickTop="1">
      <c r="A33" s="142" t="s">
        <v>50</v>
      </c>
      <c r="B33" s="222">
        <v>153593.02295570407</v>
      </c>
      <c r="C33" s="223">
        <v>164889.07415695218</v>
      </c>
      <c r="D33" s="223">
        <v>165165.79442894657</v>
      </c>
      <c r="E33" s="223">
        <v>276.7202719943889</v>
      </c>
      <c r="F33" s="223">
        <v>11572.771473242494</v>
      </c>
      <c r="G33" s="222">
        <v>0.1678220788182756</v>
      </c>
      <c r="H33" s="223">
        <v>6.4144088947486182</v>
      </c>
      <c r="I33" s="223">
        <v>8.2622189561340349</v>
      </c>
      <c r="J33" s="225">
        <v>7.5346986800175557</v>
      </c>
      <c r="X33" s="149"/>
      <c r="Y33" s="149"/>
      <c r="Z33" s="149"/>
      <c r="AA33" s="149"/>
    </row>
    <row r="34" spans="1:27" ht="16.5">
      <c r="A34" s="121" t="s">
        <v>51</v>
      </c>
      <c r="B34" s="223">
        <v>18301.606091879472</v>
      </c>
      <c r="C34" s="223">
        <v>23977.186041853947</v>
      </c>
      <c r="D34" s="223">
        <v>23613.214187465681</v>
      </c>
      <c r="E34" s="223">
        <v>-363.97185438826637</v>
      </c>
      <c r="F34" s="223">
        <v>5311.6080955862089</v>
      </c>
      <c r="G34" s="223">
        <v>-1.5179923688831849</v>
      </c>
      <c r="H34" s="223">
        <v>21.263689331715781</v>
      </c>
      <c r="I34" s="223">
        <v>38.195854463487279</v>
      </c>
      <c r="J34" s="225">
        <v>29.022633690837694</v>
      </c>
      <c r="X34" s="149"/>
      <c r="Y34" s="149"/>
      <c r="Z34" s="149"/>
      <c r="AA34" s="149"/>
    </row>
    <row r="35" spans="1:27" ht="16.5">
      <c r="A35" s="123" t="s">
        <v>67</v>
      </c>
      <c r="B35" s="224">
        <v>115.20315300036513</v>
      </c>
      <c r="C35" s="224">
        <v>232.45992723283609</v>
      </c>
      <c r="D35" s="224">
        <v>215.79898764478517</v>
      </c>
      <c r="E35" s="224">
        <v>-16.660939588050923</v>
      </c>
      <c r="F35" s="224">
        <v>100.59583464442004</v>
      </c>
      <c r="G35" s="224">
        <v>-7.167230836893026</v>
      </c>
      <c r="H35" s="224">
        <v>103.92006094001346</v>
      </c>
      <c r="I35" s="224">
        <v>89.864427800450841</v>
      </c>
      <c r="J35" s="226">
        <v>87.320383187863968</v>
      </c>
      <c r="X35" s="149"/>
      <c r="Y35" s="149"/>
      <c r="Z35" s="149"/>
      <c r="AA35" s="149"/>
    </row>
    <row r="36" spans="1:27" ht="16.5">
      <c r="A36" s="123" t="s">
        <v>52</v>
      </c>
      <c r="B36" s="224">
        <v>9719.9914012144945</v>
      </c>
      <c r="C36" s="224">
        <v>12470.890555770524</v>
      </c>
      <c r="D36" s="224">
        <v>12948.408882849613</v>
      </c>
      <c r="E36" s="224">
        <v>477.51832707908943</v>
      </c>
      <c r="F36" s="224">
        <v>3228.4174816351187</v>
      </c>
      <c r="G36" s="224">
        <v>3.8290635696271949</v>
      </c>
      <c r="H36" s="224">
        <v>22.677813218938908</v>
      </c>
      <c r="I36" s="224">
        <v>42.516782704068561</v>
      </c>
      <c r="J36" s="226">
        <v>33.214201004660708</v>
      </c>
      <c r="X36" s="149"/>
      <c r="Y36" s="149"/>
      <c r="Z36" s="149"/>
      <c r="AA36" s="149"/>
    </row>
    <row r="37" spans="1:27" ht="16.5">
      <c r="A37" s="123" t="s">
        <v>68</v>
      </c>
      <c r="B37" s="224">
        <v>1018.10684685</v>
      </c>
      <c r="C37" s="224">
        <v>669.79724495481798</v>
      </c>
      <c r="D37" s="224">
        <v>667.85857424961409</v>
      </c>
      <c r="E37" s="224">
        <v>-1.9386707052038901</v>
      </c>
      <c r="F37" s="224">
        <v>-350.24827260038592</v>
      </c>
      <c r="G37" s="224">
        <v>-0.28944142720901311</v>
      </c>
      <c r="H37" s="224">
        <v>-31.806657494286171</v>
      </c>
      <c r="I37" s="224">
        <v>-34.121763405089794</v>
      </c>
      <c r="J37" s="226">
        <v>-34.401917017260644</v>
      </c>
      <c r="X37" s="149"/>
      <c r="Y37" s="149"/>
      <c r="Z37" s="149"/>
      <c r="AA37" s="149"/>
    </row>
    <row r="38" spans="1:27" ht="16.5">
      <c r="A38" s="123" t="s">
        <v>69</v>
      </c>
      <c r="B38" s="224">
        <v>7448.3046908146125</v>
      </c>
      <c r="C38" s="224">
        <v>10604.03831389577</v>
      </c>
      <c r="D38" s="224">
        <v>9781.1477427216705</v>
      </c>
      <c r="E38" s="224">
        <v>-822.89057117409902</v>
      </c>
      <c r="F38" s="224">
        <v>2332.843051907058</v>
      </c>
      <c r="G38" s="224">
        <v>-7.7601621836443684</v>
      </c>
      <c r="H38" s="224">
        <v>25.300811202266132</v>
      </c>
      <c r="I38" s="224">
        <v>42.135335654501773</v>
      </c>
      <c r="J38" s="226">
        <v>31.320456785071684</v>
      </c>
      <c r="X38" s="149"/>
      <c r="Y38" s="149"/>
      <c r="Z38" s="149"/>
      <c r="AA38" s="149"/>
    </row>
    <row r="39" spans="1:27" ht="16.5">
      <c r="A39" s="121" t="s">
        <v>55</v>
      </c>
      <c r="B39" s="223">
        <v>135291.41686382459</v>
      </c>
      <c r="C39" s="223">
        <v>140911.88811509823</v>
      </c>
      <c r="D39" s="223">
        <v>141552.5802414809</v>
      </c>
      <c r="E39" s="223">
        <v>640.69212638266617</v>
      </c>
      <c r="F39" s="223">
        <v>6261.1633776563103</v>
      </c>
      <c r="G39" s="223">
        <v>0.45467570902133048</v>
      </c>
      <c r="H39" s="223">
        <v>4.2207298845504653</v>
      </c>
      <c r="I39" s="223">
        <v>4.4138804549251915</v>
      </c>
      <c r="J39" s="225">
        <v>4.6279087933260143</v>
      </c>
      <c r="X39" s="149"/>
      <c r="Y39" s="149"/>
      <c r="Z39" s="149"/>
      <c r="AA39" s="149"/>
    </row>
    <row r="40" spans="1:27" ht="16.5">
      <c r="A40" s="123" t="s">
        <v>70</v>
      </c>
      <c r="B40" s="224">
        <v>7110.229905639635</v>
      </c>
      <c r="C40" s="224">
        <v>4517.3074933071648</v>
      </c>
      <c r="D40" s="224">
        <v>4635.8670107052149</v>
      </c>
      <c r="E40" s="224">
        <v>118.55951739805005</v>
      </c>
      <c r="F40" s="224">
        <v>-2474.3628949344202</v>
      </c>
      <c r="G40" s="224">
        <v>2.6245615905870352</v>
      </c>
      <c r="H40" s="224">
        <v>-19.413790856819958</v>
      </c>
      <c r="I40" s="224">
        <v>-41.808503245704756</v>
      </c>
      <c r="J40" s="226">
        <v>-34.800040614324217</v>
      </c>
      <c r="X40" s="149"/>
      <c r="Y40" s="149"/>
      <c r="Z40" s="149"/>
      <c r="AA40" s="149"/>
    </row>
    <row r="41" spans="1:27" ht="16.5">
      <c r="A41" s="123" t="s">
        <v>57</v>
      </c>
      <c r="B41" s="224">
        <v>21075.249462051604</v>
      </c>
      <c r="C41" s="224">
        <v>27031.413529327063</v>
      </c>
      <c r="D41" s="224">
        <v>28095.318736731577</v>
      </c>
      <c r="E41" s="224">
        <v>1063.9052074045139</v>
      </c>
      <c r="F41" s="224">
        <v>7020.0692746799723</v>
      </c>
      <c r="G41" s="224">
        <v>3.9358104830524496</v>
      </c>
      <c r="H41" s="224">
        <v>26.035185546115173</v>
      </c>
      <c r="I41" s="224">
        <v>31.94389618108687</v>
      </c>
      <c r="J41" s="226">
        <v>33.309542965649882</v>
      </c>
      <c r="X41" s="149"/>
      <c r="Y41" s="149"/>
      <c r="Z41" s="149"/>
      <c r="AA41" s="149"/>
    </row>
    <row r="42" spans="1:27" ht="16.5">
      <c r="A42" s="123" t="s">
        <v>10</v>
      </c>
      <c r="B42" s="224">
        <v>5610.2977115796339</v>
      </c>
      <c r="C42" s="224">
        <v>5394.8478179819276</v>
      </c>
      <c r="D42" s="224">
        <v>5596.5958613958355</v>
      </c>
      <c r="E42" s="224">
        <v>201.74804341390791</v>
      </c>
      <c r="F42" s="224">
        <v>-13.701850183798342</v>
      </c>
      <c r="G42" s="224">
        <v>3.7396429004252525</v>
      </c>
      <c r="H42" s="224">
        <v>-5.8445822698775629</v>
      </c>
      <c r="I42" s="224">
        <v>1.1783558226209863</v>
      </c>
      <c r="J42" s="226">
        <v>-0.24422679309010675</v>
      </c>
      <c r="X42" s="149"/>
      <c r="Y42" s="149"/>
      <c r="Z42" s="149"/>
      <c r="AA42" s="149"/>
    </row>
    <row r="43" spans="1:27" ht="16.5">
      <c r="A43" s="123" t="s">
        <v>71</v>
      </c>
      <c r="B43" s="224">
        <v>396.21473592000001</v>
      </c>
      <c r="C43" s="224">
        <v>214.38179243000002</v>
      </c>
      <c r="D43" s="224">
        <v>233.27085288000001</v>
      </c>
      <c r="E43" s="224">
        <v>18.889060449999988</v>
      </c>
      <c r="F43" s="224">
        <v>-162.94388304</v>
      </c>
      <c r="G43" s="224">
        <v>8.8109443604767108</v>
      </c>
      <c r="H43" s="224">
        <v>-49.341202316662056</v>
      </c>
      <c r="I43" s="224">
        <v>-46.282836367113298</v>
      </c>
      <c r="J43" s="226">
        <v>-41.125144591517696</v>
      </c>
      <c r="X43" s="149"/>
      <c r="Y43" s="149"/>
      <c r="Z43" s="149"/>
      <c r="AA43" s="149"/>
    </row>
    <row r="44" spans="1:27" ht="16.5">
      <c r="A44" s="123" t="s">
        <v>12</v>
      </c>
      <c r="B44" s="224">
        <v>1430.6879442148952</v>
      </c>
      <c r="C44" s="224">
        <v>727.74415576490412</v>
      </c>
      <c r="D44" s="224">
        <v>486.47956669714171</v>
      </c>
      <c r="E44" s="224">
        <v>-241.26458906776242</v>
      </c>
      <c r="F44" s="224">
        <v>-944.20837751775343</v>
      </c>
      <c r="G44" s="224">
        <v>-33.152391146882991</v>
      </c>
      <c r="H44" s="224">
        <v>-32.009563328393256</v>
      </c>
      <c r="I44" s="224">
        <v>-48.073741518802912</v>
      </c>
      <c r="J44" s="226">
        <v>-65.996808132460899</v>
      </c>
      <c r="X44" s="149"/>
      <c r="Y44" s="149"/>
      <c r="Z44" s="149"/>
      <c r="AA44" s="149"/>
    </row>
    <row r="45" spans="1:27" ht="16.5">
      <c r="A45" s="123" t="s">
        <v>72</v>
      </c>
      <c r="B45" s="224">
        <v>43317.880088315695</v>
      </c>
      <c r="C45" s="224">
        <v>43938.266245474275</v>
      </c>
      <c r="D45" s="224">
        <v>43304.090388067067</v>
      </c>
      <c r="E45" s="224">
        <v>-634.17585740720824</v>
      </c>
      <c r="F45" s="224">
        <v>-13.789700248627923</v>
      </c>
      <c r="G45" s="224">
        <v>-1.4433338217402394</v>
      </c>
      <c r="H45" s="224">
        <v>-0.58053772985340402</v>
      </c>
      <c r="I45" s="224">
        <v>-2.4530416691222854</v>
      </c>
      <c r="J45" s="226">
        <v>-3.1833737524806338E-2</v>
      </c>
      <c r="X45" s="149"/>
      <c r="Y45" s="149"/>
      <c r="Z45" s="149"/>
      <c r="AA45" s="149"/>
    </row>
    <row r="46" spans="1:27" ht="16.5">
      <c r="A46" s="123" t="s">
        <v>14</v>
      </c>
      <c r="B46" s="224">
        <v>56350.857016103153</v>
      </c>
      <c r="C46" s="224">
        <v>59087.927080812908</v>
      </c>
      <c r="D46" s="224">
        <v>59200.95782500405</v>
      </c>
      <c r="E46" s="224">
        <v>113.03074419114273</v>
      </c>
      <c r="F46" s="224">
        <v>2850.1008089008974</v>
      </c>
      <c r="G46" s="224">
        <v>0.19129245139460238</v>
      </c>
      <c r="H46" s="224">
        <v>5.5566868354961088</v>
      </c>
      <c r="I46" s="224">
        <v>8.3596676801128069</v>
      </c>
      <c r="J46" s="226">
        <v>5.0577772190517578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153593.02252779252</v>
      </c>
      <c r="C48" s="223">
        <v>164889.07396562016</v>
      </c>
      <c r="D48" s="223">
        <v>165165.79376932586</v>
      </c>
      <c r="E48" s="223">
        <v>276.71980370569509</v>
      </c>
      <c r="F48" s="223">
        <v>11572.771241533337</v>
      </c>
      <c r="G48" s="223">
        <v>0.16782179501073813</v>
      </c>
      <c r="H48" s="223">
        <v>6.4144079815334578</v>
      </c>
      <c r="I48" s="223">
        <v>8.2622193190265705</v>
      </c>
      <c r="J48" s="225">
        <v>7.5346985501501251</v>
      </c>
      <c r="X48" s="149"/>
      <c r="Y48" s="149"/>
      <c r="Z48" s="149"/>
      <c r="AA48" s="149"/>
    </row>
    <row r="49" spans="1:27" ht="16.5">
      <c r="A49" s="121" t="s">
        <v>73</v>
      </c>
      <c r="B49" s="223">
        <v>6203.9717001599993</v>
      </c>
      <c r="C49" s="223">
        <v>6918.8989547499996</v>
      </c>
      <c r="D49" s="223">
        <v>7050.6897506500009</v>
      </c>
      <c r="E49" s="223">
        <v>131.79079590000129</v>
      </c>
      <c r="F49" s="223">
        <v>846.71805049000159</v>
      </c>
      <c r="G49" s="223">
        <v>1.9047943431739611</v>
      </c>
      <c r="H49" s="223">
        <v>16.778648372172867</v>
      </c>
      <c r="I49" s="223">
        <v>9.5495070497552774</v>
      </c>
      <c r="J49" s="225">
        <v>13.647999884786131</v>
      </c>
      <c r="X49" s="149"/>
      <c r="Y49" s="149"/>
      <c r="Z49" s="149"/>
      <c r="AA49" s="149"/>
    </row>
    <row r="50" spans="1:27" ht="16.5">
      <c r="A50" s="123" t="s">
        <v>52</v>
      </c>
      <c r="B50" s="224">
        <v>3887.6480382899995</v>
      </c>
      <c r="C50" s="224">
        <v>4105.0749341199999</v>
      </c>
      <c r="D50" s="224">
        <v>4287.8783900500002</v>
      </c>
      <c r="E50" s="224">
        <v>182.80345593000038</v>
      </c>
      <c r="F50" s="224">
        <v>400.23035176000076</v>
      </c>
      <c r="G50" s="224">
        <v>4.4531088680160167</v>
      </c>
      <c r="H50" s="224">
        <v>9.4609561249846337</v>
      </c>
      <c r="I50" s="224">
        <v>10.744576090406397</v>
      </c>
      <c r="J50" s="226">
        <v>10.294922478014328</v>
      </c>
      <c r="X50" s="149"/>
      <c r="Y50" s="149"/>
      <c r="Z50" s="149"/>
      <c r="AA50" s="149"/>
    </row>
    <row r="51" spans="1:27" ht="16.5">
      <c r="A51" s="123" t="s">
        <v>74</v>
      </c>
      <c r="B51" s="224">
        <v>556.51453913</v>
      </c>
      <c r="C51" s="224">
        <v>454.70419753000004</v>
      </c>
      <c r="D51" s="224">
        <v>451.48182274000004</v>
      </c>
      <c r="E51" s="224">
        <v>-3.2223747900000035</v>
      </c>
      <c r="F51" s="224">
        <v>-105.03271638999996</v>
      </c>
      <c r="G51" s="224">
        <v>-0.70867496000789743</v>
      </c>
      <c r="H51" s="224">
        <v>-18.996050612690894</v>
      </c>
      <c r="I51" s="224">
        <v>-18.0522397422002</v>
      </c>
      <c r="J51" s="226">
        <v>-18.873310399796168</v>
      </c>
      <c r="X51" s="149"/>
      <c r="Y51" s="149"/>
      <c r="Z51" s="149"/>
      <c r="AA51" s="149"/>
    </row>
    <row r="52" spans="1:27" ht="16.5">
      <c r="A52" s="123" t="s">
        <v>68</v>
      </c>
      <c r="B52" s="224">
        <v>605.99437390000003</v>
      </c>
      <c r="C52" s="224">
        <v>472.27366462999993</v>
      </c>
      <c r="D52" s="224">
        <v>475.47441858000002</v>
      </c>
      <c r="E52" s="224">
        <v>3.2007539500000917</v>
      </c>
      <c r="F52" s="224">
        <v>-130.51995532000001</v>
      </c>
      <c r="G52" s="224">
        <v>0.67773288872834314</v>
      </c>
      <c r="H52" s="224">
        <v>24.407558822414416</v>
      </c>
      <c r="I52" s="224">
        <v>-43.087125301306351</v>
      </c>
      <c r="J52" s="226">
        <v>-21.538146382451089</v>
      </c>
      <c r="X52" s="149"/>
      <c r="Y52" s="149"/>
      <c r="Z52" s="149"/>
      <c r="AA52" s="149"/>
    </row>
    <row r="53" spans="1:27" ht="16.5">
      <c r="A53" s="123" t="s">
        <v>75</v>
      </c>
      <c r="B53" s="224">
        <v>1153.81474884</v>
      </c>
      <c r="C53" s="224">
        <v>1886.8461584699999</v>
      </c>
      <c r="D53" s="224">
        <v>1835.8551192800001</v>
      </c>
      <c r="E53" s="224">
        <v>-50.99103918999981</v>
      </c>
      <c r="F53" s="224">
        <v>682.04037044000006</v>
      </c>
      <c r="G53" s="224">
        <v>-2.7024481546151833</v>
      </c>
      <c r="H53" s="224">
        <v>49.113026425491512</v>
      </c>
      <c r="I53" s="224">
        <v>54.117741469750712</v>
      </c>
      <c r="J53" s="226">
        <v>59.11177432301821</v>
      </c>
      <c r="X53" s="149"/>
      <c r="Y53" s="149"/>
      <c r="Z53" s="149"/>
      <c r="AA53" s="149"/>
    </row>
    <row r="54" spans="1:27" ht="16.5">
      <c r="A54" s="121" t="s">
        <v>76</v>
      </c>
      <c r="B54" s="223">
        <v>147389.05082763251</v>
      </c>
      <c r="C54" s="223">
        <v>157970.17501087015</v>
      </c>
      <c r="D54" s="223">
        <v>158115.10401867586</v>
      </c>
      <c r="E54" s="223">
        <v>144.92900780570926</v>
      </c>
      <c r="F54" s="223">
        <v>10726.053191043349</v>
      </c>
      <c r="G54" s="223">
        <v>9.1744538357161787E-2</v>
      </c>
      <c r="H54" s="223">
        <v>5.9609510041722018</v>
      </c>
      <c r="I54" s="223">
        <v>8.2065288908677871</v>
      </c>
      <c r="J54" s="225">
        <v>7.2773744934331575</v>
      </c>
      <c r="X54" s="149"/>
      <c r="Y54" s="149"/>
      <c r="Z54" s="149"/>
      <c r="AA54" s="149"/>
    </row>
    <row r="55" spans="1:27" ht="16.5">
      <c r="A55" s="121" t="s">
        <v>77</v>
      </c>
      <c r="B55" s="223">
        <v>105918.06379345372</v>
      </c>
      <c r="C55" s="223">
        <v>120822.41210868279</v>
      </c>
      <c r="D55" s="223">
        <v>120876.44509863913</v>
      </c>
      <c r="E55" s="223">
        <v>54.032989956336678</v>
      </c>
      <c r="F55" s="223">
        <v>14958.381305185409</v>
      </c>
      <c r="G55" s="223">
        <v>4.4720999203136103E-2</v>
      </c>
      <c r="H55" s="223">
        <v>12.624522154484623</v>
      </c>
      <c r="I55" s="223">
        <v>15.043032768457337</v>
      </c>
      <c r="J55" s="225">
        <v>14.12259700512945</v>
      </c>
      <c r="X55" s="149"/>
      <c r="Y55" s="149"/>
      <c r="Z55" s="149"/>
      <c r="AA55" s="149"/>
    </row>
    <row r="56" spans="1:27" ht="15">
      <c r="A56" s="125" t="s">
        <v>78</v>
      </c>
      <c r="B56" s="224">
        <v>49508.381033121244</v>
      </c>
      <c r="C56" s="224">
        <v>56978.282369527355</v>
      </c>
      <c r="D56" s="224">
        <v>57917.716704720748</v>
      </c>
      <c r="E56" s="224">
        <v>939.43433519339305</v>
      </c>
      <c r="F56" s="224">
        <v>8409.3356715995033</v>
      </c>
      <c r="G56" s="224">
        <v>1.6487586078863785</v>
      </c>
      <c r="H56" s="224">
        <v>12.97206626035603</v>
      </c>
      <c r="I56" s="224">
        <v>15.73120357423123</v>
      </c>
      <c r="J56" s="226">
        <v>16.985681002118881</v>
      </c>
      <c r="X56" s="149"/>
      <c r="Y56" s="149"/>
      <c r="Z56" s="149"/>
      <c r="AA56" s="149"/>
    </row>
    <row r="57" spans="1:27" ht="15">
      <c r="A57" s="125" t="s">
        <v>75</v>
      </c>
      <c r="B57" s="224">
        <v>56409.682760332478</v>
      </c>
      <c r="C57" s="224">
        <v>63844.129739155447</v>
      </c>
      <c r="D57" s="224">
        <v>62958.728393918384</v>
      </c>
      <c r="E57" s="224">
        <v>-885.40134523706365</v>
      </c>
      <c r="F57" s="224">
        <v>6549.0456335859053</v>
      </c>
      <c r="G57" s="224">
        <v>-1.3868171574340522</v>
      </c>
      <c r="H57" s="224">
        <v>12.308112534665</v>
      </c>
      <c r="I57" s="224">
        <v>14.435743158458521</v>
      </c>
      <c r="J57" s="226">
        <v>11.609789867833172</v>
      </c>
      <c r="X57" s="149"/>
      <c r="Y57" s="149"/>
      <c r="Z57" s="149"/>
      <c r="AA57" s="149"/>
    </row>
    <row r="58" spans="1:27" ht="16.5">
      <c r="A58" s="121" t="s">
        <v>79</v>
      </c>
      <c r="B58" s="223">
        <v>3143.3574791599995</v>
      </c>
      <c r="C58" s="223">
        <v>4573.7881467500001</v>
      </c>
      <c r="D58" s="223">
        <v>4431.3118937200006</v>
      </c>
      <c r="E58" s="223">
        <v>-142.4762530299995</v>
      </c>
      <c r="F58" s="223">
        <v>1287.9544145600012</v>
      </c>
      <c r="G58" s="223">
        <v>-3.1150601746003304</v>
      </c>
      <c r="H58" s="223">
        <v>33.710209865331137</v>
      </c>
      <c r="I58" s="223">
        <v>46.993975885720772</v>
      </c>
      <c r="J58" s="225">
        <v>40.97384478535929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3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31398.783118470001</v>
      </c>
      <c r="C60" s="223">
        <v>25217.279242779998</v>
      </c>
      <c r="D60" s="223">
        <v>24844.407190630001</v>
      </c>
      <c r="E60" s="223">
        <v>-372.87205214999631</v>
      </c>
      <c r="F60" s="223">
        <v>-6554.3759278399993</v>
      </c>
      <c r="G60" s="223">
        <v>-1.4786371224276849</v>
      </c>
      <c r="H60" s="223">
        <v>-17.992364026096581</v>
      </c>
      <c r="I60" s="223">
        <v>-20.101827729194227</v>
      </c>
      <c r="J60" s="225">
        <v>-20.874617666263816</v>
      </c>
      <c r="X60" s="149"/>
      <c r="Y60" s="149"/>
      <c r="Z60" s="149"/>
      <c r="AA60" s="149"/>
    </row>
    <row r="61" spans="1:27" ht="16.5">
      <c r="A61" s="121" t="s">
        <v>82</v>
      </c>
      <c r="B61" s="223">
        <v>2187.3204780199999</v>
      </c>
      <c r="C61" s="223">
        <v>2178.892001106</v>
      </c>
      <c r="D61" s="223">
        <v>2316.8436587800002</v>
      </c>
      <c r="E61" s="223">
        <v>137.95165767400022</v>
      </c>
      <c r="F61" s="223">
        <v>129.52318076000029</v>
      </c>
      <c r="G61" s="223">
        <v>6.3312756026446664</v>
      </c>
      <c r="H61" s="223">
        <v>-1.6477891570553567</v>
      </c>
      <c r="I61" s="223">
        <v>2.0545982803398459</v>
      </c>
      <c r="J61" s="225">
        <v>5.921545656503298</v>
      </c>
      <c r="X61" s="149"/>
      <c r="Y61" s="149"/>
      <c r="Z61" s="149"/>
      <c r="AA61" s="149"/>
    </row>
    <row r="62" spans="1:27" ht="16.5">
      <c r="A62" s="121" t="s">
        <v>83</v>
      </c>
      <c r="B62" s="223">
        <v>453.75277803999995</v>
      </c>
      <c r="C62" s="223">
        <v>66.305000000000007</v>
      </c>
      <c r="D62" s="223">
        <v>66.513000000000005</v>
      </c>
      <c r="E62" s="223">
        <v>0.20799999999999841</v>
      </c>
      <c r="F62" s="223">
        <v>-387.23977803999992</v>
      </c>
      <c r="G62" s="223">
        <v>0.31370183244099792</v>
      </c>
      <c r="H62" s="223">
        <v>-85.64802023527271</v>
      </c>
      <c r="I62" s="223">
        <v>-85.303611941916643</v>
      </c>
      <c r="J62" s="225">
        <v>-85.341577348064931</v>
      </c>
      <c r="X62" s="149"/>
      <c r="Y62" s="149"/>
      <c r="Z62" s="149"/>
      <c r="AA62" s="149"/>
    </row>
    <row r="63" spans="1:27" ht="16.5">
      <c r="A63" s="121" t="s">
        <v>68</v>
      </c>
      <c r="B63" s="223">
        <v>91.312983299999999</v>
      </c>
      <c r="C63" s="223">
        <v>8.7039587699999998</v>
      </c>
      <c r="D63" s="223">
        <v>8.7461118100000004</v>
      </c>
      <c r="E63" s="223">
        <v>4.215304000000053E-2</v>
      </c>
      <c r="F63" s="223">
        <v>-82.566871489999997</v>
      </c>
      <c r="G63" s="223">
        <v>0.4842973308339964</v>
      </c>
      <c r="H63" s="223">
        <v>-89.563378726784705</v>
      </c>
      <c r="I63" s="223">
        <v>-89.523526714892697</v>
      </c>
      <c r="J63" s="225">
        <v>-90.421831054116922</v>
      </c>
      <c r="X63" s="149"/>
      <c r="Y63" s="149"/>
      <c r="Z63" s="149"/>
      <c r="AA63" s="149"/>
    </row>
    <row r="64" spans="1:27" ht="16.5">
      <c r="A64" s="121" t="s">
        <v>84</v>
      </c>
      <c r="B64" s="223">
        <v>316.87041900000003</v>
      </c>
      <c r="C64" s="223">
        <v>237.282589</v>
      </c>
      <c r="D64" s="223">
        <v>173.126778</v>
      </c>
      <c r="E64" s="223">
        <v>-64.155811</v>
      </c>
      <c r="F64" s="223">
        <v>-143.74364100000003</v>
      </c>
      <c r="G64" s="223">
        <v>-27.037723783433592</v>
      </c>
      <c r="H64" s="223">
        <v>29.187787995269389</v>
      </c>
      <c r="I64" s="223">
        <v>-24.866629114323317</v>
      </c>
      <c r="J64" s="225">
        <v>-45.363540545575511</v>
      </c>
      <c r="X64" s="149"/>
      <c r="Y64" s="149"/>
      <c r="Z64" s="149"/>
      <c r="AA64" s="149"/>
    </row>
    <row r="65" spans="1:27" ht="16.5">
      <c r="A65" s="121" t="s">
        <v>126</v>
      </c>
      <c r="B65" s="223">
        <v>21267.499940179998</v>
      </c>
      <c r="C65" s="223">
        <v>21895.995679349999</v>
      </c>
      <c r="D65" s="223">
        <v>21895.213599760002</v>
      </c>
      <c r="E65" s="223">
        <v>-0.78207958999701077</v>
      </c>
      <c r="F65" s="223">
        <v>627.71365958000388</v>
      </c>
      <c r="G65" s="223">
        <v>-3.5717927672749283E-3</v>
      </c>
      <c r="H65" s="223">
        <v>7.2638639243208161</v>
      </c>
      <c r="I65" s="223">
        <v>7.7705567418621797</v>
      </c>
      <c r="J65" s="225">
        <v>2.9515159814063736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-17387.910161991229</v>
      </c>
      <c r="C66" s="232">
        <v>-17030.483715568625</v>
      </c>
      <c r="D66" s="232">
        <v>-16497.503312663299</v>
      </c>
      <c r="E66" s="232">
        <v>532.98040290532663</v>
      </c>
      <c r="F66" s="232">
        <v>890.4068493279301</v>
      </c>
      <c r="G66" s="232">
        <v>-3.1295670270251748</v>
      </c>
      <c r="H66" s="232">
        <v>6.390255537789244</v>
      </c>
      <c r="I66" s="232">
        <v>0.12157306149937597</v>
      </c>
      <c r="J66" s="233">
        <v>-5.1208387956495045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91" t="s">
        <v>124</v>
      </c>
      <c r="B69" s="292"/>
      <c r="C69" s="292"/>
      <c r="D69" s="292"/>
      <c r="E69" s="292"/>
      <c r="F69" s="292"/>
      <c r="G69" s="292"/>
      <c r="H69" s="292"/>
      <c r="I69" s="292"/>
      <c r="J69" s="293"/>
    </row>
    <row r="70" spans="1:27" ht="19.5" customHeight="1">
      <c r="A70" s="294"/>
      <c r="B70" s="295"/>
      <c r="C70" s="295"/>
      <c r="D70" s="295"/>
      <c r="E70" s="295"/>
      <c r="F70" s="295"/>
      <c r="G70" s="295"/>
      <c r="H70" s="295"/>
      <c r="I70" s="295"/>
      <c r="J70" s="296"/>
    </row>
    <row r="71" spans="1:27" ht="19.5" customHeight="1">
      <c r="A71" s="140"/>
      <c r="B71" s="285" t="str">
        <f>B4</f>
        <v>N$ Million</v>
      </c>
      <c r="C71" s="287"/>
      <c r="D71" s="286"/>
      <c r="E71" s="285" t="s">
        <v>1</v>
      </c>
      <c r="F71" s="286"/>
      <c r="G71" s="143" t="s">
        <v>2</v>
      </c>
      <c r="H71" s="285" t="str">
        <f>H4</f>
        <v>Annual percentage change</v>
      </c>
      <c r="I71" s="287"/>
      <c r="J71" s="288"/>
    </row>
    <row r="72" spans="1:27" ht="17.25" thickBot="1">
      <c r="A72" s="141"/>
      <c r="B72" s="139">
        <f>B5</f>
        <v>43676</v>
      </c>
      <c r="C72" s="139">
        <f>C5</f>
        <v>44012</v>
      </c>
      <c r="D72" s="146">
        <f>D5</f>
        <v>44042</v>
      </c>
      <c r="E72" s="146" t="s">
        <v>4</v>
      </c>
      <c r="F72" s="138" t="s">
        <v>5</v>
      </c>
      <c r="G72" s="146" t="s">
        <v>4</v>
      </c>
      <c r="H72" s="139">
        <f>H5</f>
        <v>43981</v>
      </c>
      <c r="I72" s="139">
        <f>I5</f>
        <v>44012</v>
      </c>
      <c r="J72" s="148">
        <f>J5</f>
        <v>44042</v>
      </c>
    </row>
    <row r="73" spans="1:27" ht="17.25" thickTop="1">
      <c r="A73" s="121" t="s">
        <v>50</v>
      </c>
      <c r="B73" s="223">
        <v>161778.41068698754</v>
      </c>
      <c r="C73" s="223">
        <v>175811.74267072778</v>
      </c>
      <c r="D73" s="223">
        <v>175688.09890788008</v>
      </c>
      <c r="E73" s="223">
        <v>-123.64376284769969</v>
      </c>
      <c r="F73" s="223">
        <v>13909.688220892538</v>
      </c>
      <c r="G73" s="223">
        <v>-7.0327363217856487E-2</v>
      </c>
      <c r="H73" s="223">
        <v>7.9676949832843604</v>
      </c>
      <c r="I73" s="223">
        <v>10.813432107716636</v>
      </c>
      <c r="J73" s="225">
        <v>8.5979879279475</v>
      </c>
    </row>
    <row r="74" spans="1:27" ht="16.5">
      <c r="A74" s="121" t="s">
        <v>6</v>
      </c>
      <c r="B74" s="223">
        <v>44517.167630842559</v>
      </c>
      <c r="C74" s="223">
        <v>44287.944210522735</v>
      </c>
      <c r="D74" s="223">
        <v>48681.47745856439</v>
      </c>
      <c r="E74" s="223">
        <v>4393.5332480416546</v>
      </c>
      <c r="F74" s="223">
        <v>4164.3098277218305</v>
      </c>
      <c r="G74" s="223">
        <v>9.9203820054437131</v>
      </c>
      <c r="H74" s="223">
        <v>4.5197359286999585</v>
      </c>
      <c r="I74" s="223">
        <v>10.158178026989972</v>
      </c>
      <c r="J74" s="225">
        <v>9.3543907875143049</v>
      </c>
      <c r="X74" s="149"/>
      <c r="Y74" s="149"/>
      <c r="Z74" s="149"/>
      <c r="AA74" s="149"/>
    </row>
    <row r="75" spans="1:27" ht="16.5">
      <c r="A75" s="121" t="s">
        <v>7</v>
      </c>
      <c r="B75" s="223">
        <v>117261.24305614499</v>
      </c>
      <c r="C75" s="223">
        <v>131523.79846020506</v>
      </c>
      <c r="D75" s="223">
        <v>127006.62144931567</v>
      </c>
      <c r="E75" s="223">
        <v>-4517.1770108893834</v>
      </c>
      <c r="F75" s="223">
        <v>9745.3783931706857</v>
      </c>
      <c r="G75" s="223">
        <v>-3.4344940336072654</v>
      </c>
      <c r="H75" s="223">
        <v>9.2654311082317662</v>
      </c>
      <c r="I75" s="223">
        <v>11.035833409537332</v>
      </c>
      <c r="J75" s="225">
        <v>8.3108264411836217</v>
      </c>
      <c r="X75" s="149"/>
      <c r="Y75" s="149"/>
      <c r="Z75" s="149"/>
      <c r="AA75" s="149"/>
    </row>
    <row r="76" spans="1:27" ht="16.5">
      <c r="A76" s="107" t="s">
        <v>85</v>
      </c>
      <c r="B76" s="224">
        <v>10080.677942451604</v>
      </c>
      <c r="C76" s="224">
        <v>22073.525972621061</v>
      </c>
      <c r="D76" s="224">
        <v>18096.335438371578</v>
      </c>
      <c r="E76" s="224">
        <v>-3977.1905342494829</v>
      </c>
      <c r="F76" s="224">
        <v>8015.6574959199734</v>
      </c>
      <c r="G76" s="224">
        <v>-18.017921283543913</v>
      </c>
      <c r="H76" s="224">
        <v>76.507151915980756</v>
      </c>
      <c r="I76" s="224">
        <v>89.042569073337603</v>
      </c>
      <c r="J76" s="226">
        <v>79.515063785190023</v>
      </c>
      <c r="X76" s="149"/>
      <c r="Y76" s="149"/>
      <c r="Z76" s="149"/>
      <c r="AA76" s="149"/>
    </row>
    <row r="77" spans="1:27" ht="16.5">
      <c r="A77" s="121" t="s">
        <v>86</v>
      </c>
      <c r="B77" s="223">
        <v>107180.56511369339</v>
      </c>
      <c r="C77" s="223">
        <v>109450.27248758401</v>
      </c>
      <c r="D77" s="223">
        <v>108910.2860109441</v>
      </c>
      <c r="E77" s="223">
        <v>-539.98647663991142</v>
      </c>
      <c r="F77" s="223">
        <v>1729.7208972507069</v>
      </c>
      <c r="G77" s="223">
        <v>-0.49336238674158039</v>
      </c>
      <c r="H77" s="223">
        <v>1.870617444245056</v>
      </c>
      <c r="I77" s="223">
        <v>2.5053454910038937</v>
      </c>
      <c r="J77" s="225">
        <v>1.6138381948405396</v>
      </c>
      <c r="X77" s="149"/>
      <c r="Y77" s="149"/>
      <c r="Z77" s="149"/>
      <c r="AA77" s="149"/>
    </row>
    <row r="78" spans="1:27" ht="16.5">
      <c r="A78" s="111" t="s">
        <v>10</v>
      </c>
      <c r="B78" s="224">
        <v>5610.2987115796341</v>
      </c>
      <c r="C78" s="224">
        <v>5394.8488189819273</v>
      </c>
      <c r="D78" s="224">
        <v>5596.5968623958352</v>
      </c>
      <c r="E78" s="224">
        <v>201.74804341390791</v>
      </c>
      <c r="F78" s="224">
        <v>-13.701849183798913</v>
      </c>
      <c r="G78" s="224">
        <v>3.739642206544346</v>
      </c>
      <c r="H78" s="224">
        <v>-5.8445811724270271</v>
      </c>
      <c r="I78" s="224">
        <v>1.1783556203794063</v>
      </c>
      <c r="J78" s="226">
        <v>-0.24422673173387466</v>
      </c>
      <c r="X78" s="149"/>
      <c r="Y78" s="149"/>
      <c r="Z78" s="149"/>
      <c r="AA78" s="149"/>
    </row>
    <row r="79" spans="1:27" ht="16.5">
      <c r="A79" s="111" t="s">
        <v>11</v>
      </c>
      <c r="B79" s="224">
        <v>396.21473592000001</v>
      </c>
      <c r="C79" s="224">
        <v>214.38179243000002</v>
      </c>
      <c r="D79" s="224">
        <v>233.27085288000001</v>
      </c>
      <c r="E79" s="224">
        <v>18.889060449999988</v>
      </c>
      <c r="F79" s="224">
        <v>-162.94388304</v>
      </c>
      <c r="G79" s="224">
        <v>8.8109443604767108</v>
      </c>
      <c r="H79" s="224">
        <v>-49.341202316662056</v>
      </c>
      <c r="I79" s="224">
        <v>-46.282836367113298</v>
      </c>
      <c r="J79" s="226">
        <v>-41.125144591517696</v>
      </c>
      <c r="X79" s="149"/>
      <c r="Y79" s="149"/>
      <c r="Z79" s="149"/>
      <c r="AA79" s="149"/>
    </row>
    <row r="80" spans="1:27" ht="16.5">
      <c r="A80" s="111" t="s">
        <v>12</v>
      </c>
      <c r="B80" s="224">
        <v>1430.6879442148952</v>
      </c>
      <c r="C80" s="224">
        <v>727.74415576490412</v>
      </c>
      <c r="D80" s="224">
        <v>486.47956669714171</v>
      </c>
      <c r="E80" s="224">
        <v>-241.26458906776242</v>
      </c>
      <c r="F80" s="224">
        <v>-944.20837751775343</v>
      </c>
      <c r="G80" s="224">
        <v>-33.152391146882991</v>
      </c>
      <c r="H80" s="224">
        <v>-32.009563328393256</v>
      </c>
      <c r="I80" s="224">
        <v>-48.073741518802912</v>
      </c>
      <c r="J80" s="226">
        <v>-65.996808132460899</v>
      </c>
      <c r="X80" s="149"/>
      <c r="Y80" s="149"/>
      <c r="Z80" s="149"/>
      <c r="AA80" s="149"/>
    </row>
    <row r="81" spans="1:27" ht="16.5">
      <c r="A81" s="111" t="s">
        <v>87</v>
      </c>
      <c r="B81" s="224">
        <v>43317.880088315695</v>
      </c>
      <c r="C81" s="224">
        <v>43938.266245474275</v>
      </c>
      <c r="D81" s="224">
        <v>43304.090388067067</v>
      </c>
      <c r="E81" s="224">
        <v>-634.17585740720824</v>
      </c>
      <c r="F81" s="224">
        <v>-13.789700248627923</v>
      </c>
      <c r="G81" s="224">
        <v>-1.4433338217402394</v>
      </c>
      <c r="H81" s="224">
        <v>-0.58053772985340402</v>
      </c>
      <c r="I81" s="224">
        <v>-2.4530416691222854</v>
      </c>
      <c r="J81" s="226">
        <v>-3.1833737524806338E-2</v>
      </c>
      <c r="X81" s="149"/>
      <c r="Y81" s="149"/>
      <c r="Z81" s="149"/>
      <c r="AA81" s="149"/>
    </row>
    <row r="82" spans="1:27" ht="16.5">
      <c r="A82" s="111" t="s">
        <v>14</v>
      </c>
      <c r="B82" s="224">
        <v>56425.483633663156</v>
      </c>
      <c r="C82" s="224">
        <v>59175.031474932905</v>
      </c>
      <c r="D82" s="224">
        <v>59289.848340904049</v>
      </c>
      <c r="E82" s="224">
        <v>114.81686597114458</v>
      </c>
      <c r="F82" s="224">
        <v>2864.364707240893</v>
      </c>
      <c r="G82" s="224">
        <v>0.19402924360045404</v>
      </c>
      <c r="H82" s="224">
        <v>5.5826211924197935</v>
      </c>
      <c r="I82" s="224">
        <v>8.380403606434399</v>
      </c>
      <c r="J82" s="226">
        <v>5.0763671355260129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161778.39324377594</v>
      </c>
      <c r="C84" s="223">
        <v>175811.82503788581</v>
      </c>
      <c r="D84" s="223">
        <v>175688.18074096937</v>
      </c>
      <c r="E84" s="223">
        <v>-123.64429691643454</v>
      </c>
      <c r="F84" s="223">
        <v>13909.787497193436</v>
      </c>
      <c r="G84" s="223">
        <v>-7.0327634042698151E-2</v>
      </c>
      <c r="H84" s="223">
        <v>7.9677563262088711</v>
      </c>
      <c r="I84" s="223">
        <v>10.813496387764047</v>
      </c>
      <c r="J84" s="225">
        <v>8.5980502206085561</v>
      </c>
      <c r="X84" s="149"/>
      <c r="Y84" s="149"/>
      <c r="Z84" s="149"/>
      <c r="AA84" s="149"/>
    </row>
    <row r="85" spans="1:27" ht="16.5">
      <c r="A85" s="121" t="s">
        <v>88</v>
      </c>
      <c r="B85" s="223">
        <v>108758.42718441409</v>
      </c>
      <c r="C85" s="223">
        <v>123869.11129419564</v>
      </c>
      <c r="D85" s="223">
        <v>123823.16785011391</v>
      </c>
      <c r="E85" s="223">
        <v>-45.943444081727648</v>
      </c>
      <c r="F85" s="223">
        <v>15064.740665699821</v>
      </c>
      <c r="G85" s="223">
        <v>-3.709031541576735E-2</v>
      </c>
      <c r="H85" s="223">
        <v>12.525346517695439</v>
      </c>
      <c r="I85" s="223">
        <v>14.67343032846891</v>
      </c>
      <c r="J85" s="225">
        <v>13.851561718666261</v>
      </c>
      <c r="X85" s="149"/>
      <c r="Y85" s="149"/>
      <c r="Z85" s="149"/>
      <c r="AA85" s="149"/>
    </row>
    <row r="86" spans="1:27" ht="16.5">
      <c r="A86" s="107" t="s">
        <v>89</v>
      </c>
      <c r="B86" s="224">
        <v>2840.363390960365</v>
      </c>
      <c r="C86" s="224">
        <v>3046.6991855128372</v>
      </c>
      <c r="D86" s="224">
        <v>2946.7227514747851</v>
      </c>
      <c r="E86" s="224">
        <v>-99.976434038052048</v>
      </c>
      <c r="F86" s="224">
        <v>106.35936051442013</v>
      </c>
      <c r="G86" s="224">
        <v>-3.2814671863058749</v>
      </c>
      <c r="H86" s="224">
        <v>8.8921288010398598</v>
      </c>
      <c r="I86" s="224">
        <v>1.7143373207560586</v>
      </c>
      <c r="J86" s="226">
        <v>3.7445687707747339</v>
      </c>
      <c r="X86" s="149"/>
      <c r="Y86" s="149"/>
      <c r="Z86" s="149"/>
      <c r="AA86" s="149"/>
    </row>
    <row r="87" spans="1:27" ht="16.5">
      <c r="A87" s="107" t="s">
        <v>90</v>
      </c>
      <c r="B87" s="224">
        <v>49508.381033121244</v>
      </c>
      <c r="C87" s="224">
        <v>56978.282369527355</v>
      </c>
      <c r="D87" s="224">
        <v>57917.716704720748</v>
      </c>
      <c r="E87" s="224">
        <v>939.43433519339305</v>
      </c>
      <c r="F87" s="224">
        <v>8409.3356715995033</v>
      </c>
      <c r="G87" s="224">
        <v>1.6487586078863785</v>
      </c>
      <c r="H87" s="224">
        <v>12.97206626035603</v>
      </c>
      <c r="I87" s="224">
        <v>15.73120357423123</v>
      </c>
      <c r="J87" s="226">
        <v>16.985681002118881</v>
      </c>
      <c r="X87" s="149"/>
      <c r="Y87" s="149"/>
      <c r="Z87" s="149"/>
      <c r="AA87" s="149"/>
    </row>
    <row r="88" spans="1:27" ht="16.5">
      <c r="A88" s="107" t="s">
        <v>91</v>
      </c>
      <c r="B88" s="224">
        <v>56409.682760332478</v>
      </c>
      <c r="C88" s="224">
        <v>63844.129739155447</v>
      </c>
      <c r="D88" s="224">
        <v>62958.728393918384</v>
      </c>
      <c r="E88" s="224">
        <v>-885.40134523706365</v>
      </c>
      <c r="F88" s="224">
        <v>6549.0456335859053</v>
      </c>
      <c r="G88" s="224">
        <v>-1.3868171574340522</v>
      </c>
      <c r="H88" s="224">
        <v>12.308112534665014</v>
      </c>
      <c r="I88" s="224">
        <v>14.435743158458521</v>
      </c>
      <c r="J88" s="226">
        <v>11.609789867833172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4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53019.966059361854</v>
      </c>
      <c r="C90" s="228">
        <v>51942.713743690168</v>
      </c>
      <c r="D90" s="228">
        <v>51865.012890855447</v>
      </c>
      <c r="E90" s="228">
        <v>-77.700852834721445</v>
      </c>
      <c r="F90" s="228">
        <v>-1154.9531685064067</v>
      </c>
      <c r="G90" s="228">
        <v>-0.14958951359017192</v>
      </c>
      <c r="H90" s="228">
        <v>-1.3821563704081825</v>
      </c>
      <c r="I90" s="228">
        <v>2.5794059290409166</v>
      </c>
      <c r="J90" s="230">
        <v>-2.1783363029944383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9" t="s">
        <v>98</v>
      </c>
      <c r="D2" s="299"/>
      <c r="E2" s="299"/>
      <c r="F2" s="299"/>
      <c r="G2" s="299"/>
      <c r="H2" s="299"/>
      <c r="I2" s="299"/>
      <c r="J2" s="299"/>
      <c r="K2" s="299"/>
      <c r="L2" s="300"/>
      <c r="M2" s="97"/>
    </row>
    <row r="3" spans="3:14" ht="19.5">
      <c r="C3" s="301" t="s">
        <v>99</v>
      </c>
      <c r="D3" s="301"/>
      <c r="E3" s="301"/>
      <c r="F3" s="301"/>
      <c r="G3" s="301"/>
      <c r="H3" s="301"/>
      <c r="I3" s="301"/>
      <c r="J3" s="301"/>
      <c r="K3" s="301"/>
      <c r="L3" s="302"/>
      <c r="M3" s="98"/>
    </row>
    <row r="4" spans="3:14" ht="16.5">
      <c r="C4" s="45"/>
      <c r="D4" s="297" t="s">
        <v>100</v>
      </c>
      <c r="E4" s="297"/>
      <c r="F4" s="297"/>
      <c r="G4" s="46" t="s">
        <v>1</v>
      </c>
      <c r="H4" s="46"/>
      <c r="I4" s="47" t="s">
        <v>2</v>
      </c>
      <c r="J4" s="297" t="s">
        <v>93</v>
      </c>
      <c r="K4" s="297"/>
      <c r="L4" s="298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3" t="s">
        <v>102</v>
      </c>
      <c r="D29" s="303"/>
      <c r="E29" s="303"/>
      <c r="F29" s="303"/>
      <c r="G29" s="303"/>
      <c r="H29" s="303"/>
      <c r="I29" s="303"/>
      <c r="J29" s="303"/>
      <c r="K29" s="303"/>
      <c r="L29" s="304"/>
      <c r="M29" s="78"/>
      <c r="N29" s="57"/>
    </row>
    <row r="30" spans="3:22" ht="16.5">
      <c r="C30" s="45"/>
      <c r="D30" s="297" t="s">
        <v>100</v>
      </c>
      <c r="E30" s="297"/>
      <c r="F30" s="297"/>
      <c r="G30" s="46" t="s">
        <v>1</v>
      </c>
      <c r="H30" s="46"/>
      <c r="I30" s="47" t="s">
        <v>2</v>
      </c>
      <c r="J30" s="297" t="s">
        <v>93</v>
      </c>
      <c r="K30" s="297"/>
      <c r="L30" s="298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1" t="s">
        <v>101</v>
      </c>
      <c r="D68" s="301"/>
      <c r="E68" s="301"/>
      <c r="F68" s="301"/>
      <c r="G68" s="301"/>
      <c r="H68" s="301"/>
      <c r="I68" s="301"/>
      <c r="J68" s="301"/>
      <c r="K68" s="301"/>
      <c r="L68" s="302"/>
      <c r="M68" s="78"/>
      <c r="N68" s="57"/>
    </row>
    <row r="69" spans="3:22" ht="16.5">
      <c r="C69" s="45"/>
      <c r="D69" s="297" t="s">
        <v>100</v>
      </c>
      <c r="E69" s="297"/>
      <c r="F69" s="297"/>
      <c r="G69" s="46" t="s">
        <v>1</v>
      </c>
      <c r="H69" s="46"/>
      <c r="I69" s="47" t="s">
        <v>2</v>
      </c>
      <c r="J69" s="297" t="s">
        <v>93</v>
      </c>
      <c r="K69" s="297"/>
      <c r="L69" s="298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BE526C82-1635-45B0-AC3E-16B44920DF57}"/>
</file>

<file path=customXml/itemProps2.xml><?xml version="1.0" encoding="utf-8"?>
<ds:datastoreItem xmlns:ds="http://schemas.openxmlformats.org/officeDocument/2006/customXml" ds:itemID="{3F2CA7F3-4BF8-4CCA-9A0E-B3E8A5201CE0}"/>
</file>

<file path=customXml/itemProps3.xml><?xml version="1.0" encoding="utf-8"?>
<ds:datastoreItem xmlns:ds="http://schemas.openxmlformats.org/officeDocument/2006/customXml" ds:itemID="{2835BE0B-E3F8-4055-B9CD-9FF182F2E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2020-08-28T12:37:19Z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