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4CB9A911-EBF0-4B45-8686-C26302F61909}" xr6:coauthVersionLast="41" xr6:coauthVersionMax="45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4" l="1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C24" i="4" l="1"/>
  <c r="C22" i="4" l="1"/>
  <c r="H71" i="37" l="1"/>
  <c r="B71" i="37"/>
  <c r="B31" i="37"/>
  <c r="H31" i="37"/>
  <c r="B30" i="4" l="1"/>
  <c r="B19" i="4"/>
  <c r="B14" i="4"/>
  <c r="C28" i="4"/>
  <c r="C26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<sst xmlns="http://schemas.openxmlformats.org/spreadsheetml/2006/main" count="327" uniqueCount="130">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</sst>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_(* #,##0.0_);_(* \(#,##0.0\);_(* &quot;-&quot;?_);_(@_)"/>
    <numFmt numFmtId="190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70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7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 applyFon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189" fontId="2" fillId="0" borderId="0" xfId="321" applyNumberFormat="1" applyFont="1"/>
    <xf numFmtId="173" fontId="2" fillId="0" borderId="0" xfId="321" applyNumberFormat="1" applyFont="1"/>
    <xf numFmtId="190" fontId="2" fillId="0" borderId="0" xfId="571" applyNumberFormat="1"/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119" fillId="66" borderId="36" xfId="346" applyNumberFormat="1" applyFont="1" applyFill="1" applyBorder="1" applyAlignment="1">
      <alignment horizontal="right"/>
    </xf>
    <xf numFmtId="173" fontId="119" fillId="66" borderId="36" xfId="620" applyNumberFormat="1" applyFont="1" applyFill="1" applyBorder="1" applyAlignment="1">
      <alignment horizontal="right"/>
    </xf>
    <xf numFmtId="173" fontId="119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8" fillId="66" borderId="37" xfId="346" applyNumberFormat="1" applyFont="1" applyFill="1" applyBorder="1" applyAlignment="1">
      <alignment horizontal="right"/>
    </xf>
    <xf numFmtId="173" fontId="118" fillId="66" borderId="37" xfId="620" applyNumberFormat="1" applyFont="1" applyFill="1" applyBorder="1" applyAlignment="1">
      <alignment horizontal="right"/>
    </xf>
    <xf numFmtId="173" fontId="118" fillId="66" borderId="38" xfId="620" applyNumberFormat="1" applyFont="1" applyFill="1" applyBorder="1" applyAlignment="1">
      <alignment horizontal="right"/>
    </xf>
    <xf numFmtId="173" fontId="115" fillId="23" borderId="16" xfId="640" applyNumberFormat="1" applyFont="1" applyFill="1" applyBorder="1" applyAlignment="1">
      <alignment horizontal="right"/>
    </xf>
    <xf numFmtId="171" fontId="2" fillId="0" borderId="0" xfId="321" applyFont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-NCPI'!$A$157:$B$190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-NCPI'!$E$157:$E$190</c:f>
              <c:numCache>
                <c:formatCode>General</c:formatCode>
                <c:ptCount val="34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2.147270808870843</c:v>
                </c:pt>
                <c:pt idx="30">
                  <c:v>2.1</c:v>
                </c:pt>
                <c:pt idx="31">
                  <c:v>2.4160186174740517</c:v>
                </c:pt>
                <c:pt idx="32">
                  <c:v>2.4</c:v>
                </c:pt>
                <c:pt idx="33">
                  <c:v>2.2767910007146099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AA-44A9-9216-71A22FBAB0AE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-NCPI'!$A$157:$B$190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'[18]Inflation CPIX -NCPI'!$D$157:$D$190</c:f>
              <c:numCache>
                <c:formatCode>General</c:formatCode>
                <c:ptCount val="34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4A9-9216-71A22FBAB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4734895395357146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[18]IR!$C$333:$D$366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[18]IR!$M$333:$M$366</c:f>
              <c:numCache>
                <c:formatCode>General</c:formatCode>
                <c:ptCount val="34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  <c:pt idx="30">
                  <c:v>7.4</c:v>
                </c:pt>
                <c:pt idx="31">
                  <c:v>7.0947097983841578</c:v>
                </c:pt>
                <c:pt idx="32">
                  <c:v>6.5</c:v>
                </c:pt>
                <c:pt idx="33">
                  <c:v>7.4019009626820482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C66-43AD-B45A-E892081ECF5B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[18]IR!$C$333:$D$366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[18]IR!$F$333:$F$366</c:f>
              <c:numCache>
                <c:formatCode>General</c:formatCode>
                <c:ptCount val="34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C66-43AD-B45A-E892081ECF5B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[18]IR!$C$333:$D$366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[18]IR!$L$333:$L$366</c:f>
              <c:numCache>
                <c:formatCode>General</c:formatCode>
                <c:ptCount val="34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  <c:pt idx="30">
                  <c:v>3.81</c:v>
                </c:pt>
                <c:pt idx="31">
                  <c:v>3.6994387285032593</c:v>
                </c:pt>
                <c:pt idx="32">
                  <c:v>3.44</c:v>
                </c:pt>
                <c:pt idx="33">
                  <c:v>3.3743771908832372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C66-43AD-B45A-E892081EC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0" cy="8582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October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18</xdr:row>
      <xdr:rowOff>84667</xdr:rowOff>
    </xdr:from>
    <xdr:to>
      <xdr:col>9</xdr:col>
      <xdr:colOff>497417</xdr:colOff>
      <xdr:row>33</xdr:row>
      <xdr:rowOff>116416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D229D13-1E07-4084-BA59-AEAB1CB8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476250</xdr:colOff>
      <xdr:row>16</xdr:row>
      <xdr:rowOff>105833</xdr:rowOff>
    </xdr:to>
    <xdr:graphicFrame macro="">
      <xdr:nvGraphicFramePr>
        <xdr:cNvPr id="11" name="Chart 8">
          <a:extLst>
            <a:ext uri="{FF2B5EF4-FFF2-40B4-BE49-F238E27FC236}">
              <a16:creationId xmlns:a16="http://schemas.microsoft.com/office/drawing/2014/main" id="{2F37474A-5797-43C1-BBE0-B259F3ADE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2.147270808870843</v>
          </cell>
        </row>
        <row r="187">
          <cell r="A187"/>
          <cell r="B187" t="str">
            <v>J</v>
          </cell>
          <cell r="D187">
            <v>3.2</v>
          </cell>
          <cell r="E187">
            <v>2.1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  <row r="363">
          <cell r="C363"/>
          <cell r="D363" t="str">
            <v>J</v>
          </cell>
          <cell r="F363">
            <v>4</v>
          </cell>
          <cell r="L363">
            <v>3.81</v>
          </cell>
          <cell r="M363">
            <v>7.4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3.44</v>
          </cell>
          <cell r="M365">
            <v>6.5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7.4019009626820482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2" t="s">
        <v>96</v>
      </c>
      <c r="B1" s="253"/>
      <c r="C1" s="253"/>
      <c r="D1" s="253"/>
      <c r="E1" s="253"/>
      <c r="F1" s="253"/>
      <c r="G1" s="253"/>
      <c r="H1" s="254"/>
      <c r="I1" s="254"/>
      <c r="J1" s="254"/>
    </row>
    <row r="2" spans="1:12" ht="18">
      <c r="A2" s="263" t="s">
        <v>0</v>
      </c>
      <c r="B2" s="264"/>
      <c r="C2" s="264"/>
      <c r="D2" s="264"/>
      <c r="E2" s="264"/>
      <c r="F2" s="264"/>
      <c r="G2" s="264"/>
      <c r="H2" s="265"/>
      <c r="I2" s="265"/>
      <c r="J2" s="265"/>
    </row>
    <row r="3" spans="1:12" ht="16.5">
      <c r="A3" s="41"/>
      <c r="B3" s="255" t="s">
        <v>95</v>
      </c>
      <c r="C3" s="256"/>
      <c r="D3" s="257"/>
      <c r="E3" s="260" t="s">
        <v>1</v>
      </c>
      <c r="F3" s="261"/>
      <c r="G3" s="42" t="s">
        <v>2</v>
      </c>
      <c r="H3" s="258" t="s">
        <v>3</v>
      </c>
      <c r="I3" s="266"/>
      <c r="J3" s="266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8" t="s">
        <v>92</v>
      </c>
      <c r="B18" s="269"/>
      <c r="C18" s="269"/>
      <c r="D18" s="269"/>
      <c r="E18" s="269"/>
      <c r="F18" s="269"/>
      <c r="G18" s="269"/>
      <c r="H18" s="270"/>
      <c r="I18" s="270"/>
      <c r="J18" s="270"/>
      <c r="K18" s="82"/>
      <c r="L18" s="55"/>
    </row>
    <row r="19" spans="1:12" ht="16.5">
      <c r="A19" s="41"/>
      <c r="B19" s="255" t="s">
        <v>95</v>
      </c>
      <c r="C19" s="256"/>
      <c r="D19" s="257"/>
      <c r="E19" s="260" t="s">
        <v>1</v>
      </c>
      <c r="F19" s="261"/>
      <c r="G19" s="42" t="s">
        <v>2</v>
      </c>
      <c r="H19" s="258" t="s">
        <v>3</v>
      </c>
      <c r="I19" s="266"/>
      <c r="J19" s="266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7" t="s">
        <v>22</v>
      </c>
      <c r="B30" s="267"/>
      <c r="C30" s="267"/>
      <c r="D30" s="267"/>
      <c r="E30" s="267"/>
      <c r="F30" s="267"/>
      <c r="G30" s="267"/>
      <c r="H30" s="267"/>
      <c r="I30" s="267"/>
      <c r="J30" s="267"/>
      <c r="K30" s="82"/>
      <c r="L30" s="55"/>
    </row>
    <row r="31" spans="1:12" ht="15.75">
      <c r="A31" s="41"/>
      <c r="B31" s="255" t="s">
        <v>95</v>
      </c>
      <c r="C31" s="256"/>
      <c r="D31" s="257"/>
      <c r="E31" s="258" t="s">
        <v>23</v>
      </c>
      <c r="F31" s="262"/>
      <c r="G31" s="42" t="s">
        <v>2</v>
      </c>
      <c r="H31" s="258" t="s">
        <v>3</v>
      </c>
      <c r="I31" s="259"/>
      <c r="J31" s="259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29" zoomScale="80" zoomScaleNormal="80" workbookViewId="0">
      <selection activeCell="I52" sqref="I52"/>
    </sheetView>
  </sheetViews>
  <sheetFormatPr defaultRowHeight="15"/>
  <cols>
    <col min="1" max="1" width="49.42578125" style="104" customWidth="1"/>
    <col min="2" max="2" width="13.5703125" style="103" bestFit="1" customWidth="1"/>
    <col min="3" max="4" width="13.5703125" style="104" bestFit="1" customWidth="1"/>
    <col min="5" max="6" width="12.28515625" style="104" bestFit="1" customWidth="1"/>
    <col min="7" max="7" width="12" style="104" bestFit="1" customWidth="1"/>
    <col min="8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1" t="s">
        <v>98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24" ht="16.5">
      <c r="A2" s="274" t="s">
        <v>121</v>
      </c>
      <c r="B2" s="275"/>
      <c r="C2" s="275"/>
      <c r="D2" s="275"/>
      <c r="E2" s="275"/>
      <c r="F2" s="275"/>
      <c r="G2" s="275"/>
      <c r="H2" s="275"/>
      <c r="I2" s="275"/>
      <c r="J2" s="276"/>
    </row>
    <row r="3" spans="1:24" ht="15.75" customHeight="1">
      <c r="A3" s="153"/>
      <c r="B3" s="280" t="s">
        <v>95</v>
      </c>
      <c r="C3" s="281"/>
      <c r="D3" s="282"/>
      <c r="E3" s="272" t="s">
        <v>1</v>
      </c>
      <c r="F3" s="273"/>
      <c r="G3" s="154" t="s">
        <v>2</v>
      </c>
      <c r="H3" s="283" t="s">
        <v>93</v>
      </c>
      <c r="I3" s="284"/>
      <c r="J3" s="285"/>
    </row>
    <row r="4" spans="1:24" ht="17.25" thickBot="1">
      <c r="A4" s="141"/>
      <c r="B4" s="146">
        <v>43768</v>
      </c>
      <c r="C4" s="146">
        <v>44104</v>
      </c>
      <c r="D4" s="146">
        <v>44135</v>
      </c>
      <c r="E4" s="205" t="s">
        <v>4</v>
      </c>
      <c r="F4" s="205" t="s">
        <v>5</v>
      </c>
      <c r="G4" s="205" t="s">
        <v>4</v>
      </c>
      <c r="H4" s="198">
        <v>44074</v>
      </c>
      <c r="I4" s="198">
        <v>44104</v>
      </c>
      <c r="J4" s="199">
        <v>44135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43226.518377903165</v>
      </c>
      <c r="C6" s="175">
        <v>43440.908886294113</v>
      </c>
      <c r="D6" s="175">
        <v>46551.213077063476</v>
      </c>
      <c r="E6" s="175">
        <v>3110.3041907693623</v>
      </c>
      <c r="F6" s="175">
        <v>3324.6946991603108</v>
      </c>
      <c r="G6" s="175">
        <v>7.1598506350558466</v>
      </c>
      <c r="H6" s="176">
        <v>5.3929037663338733</v>
      </c>
      <c r="I6" s="177">
        <v>10.100446503177267</v>
      </c>
      <c r="J6" s="178">
        <v>7.6913312103799854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124092.74613740577</v>
      </c>
      <c r="C7" s="175">
        <v>132603.33563949208</v>
      </c>
      <c r="D7" s="175">
        <v>131396.34482370145</v>
      </c>
      <c r="E7" s="175">
        <v>-1206.990815790632</v>
      </c>
      <c r="F7" s="175">
        <v>7303.5986862956779</v>
      </c>
      <c r="G7" s="175">
        <v>-0.91022658666149425</v>
      </c>
      <c r="H7" s="176">
        <v>8.6794656651623541</v>
      </c>
      <c r="I7" s="177">
        <v>6.8207413890140458</v>
      </c>
      <c r="J7" s="178">
        <v>5.8855967924253463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14569.345123140854</v>
      </c>
      <c r="C8" s="179">
        <v>23199.333450930404</v>
      </c>
      <c r="D8" s="179">
        <v>22036.751491096249</v>
      </c>
      <c r="E8" s="179">
        <v>-1162.581959834155</v>
      </c>
      <c r="F8" s="179">
        <v>7467.4063679553947</v>
      </c>
      <c r="G8" s="179">
        <v>-5.01127311391582</v>
      </c>
      <c r="H8" s="180">
        <v>66.09555467818609</v>
      </c>
      <c r="I8" s="181">
        <v>49.091201747423611</v>
      </c>
      <c r="J8" s="182">
        <v>51.25423486670465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109523.40101426492</v>
      </c>
      <c r="C9" s="175">
        <v>109404.00218856167</v>
      </c>
      <c r="D9" s="175">
        <v>109359.5933326052</v>
      </c>
      <c r="E9" s="175">
        <v>-44.408855956469779</v>
      </c>
      <c r="F9" s="175">
        <v>-163.80768165971676</v>
      </c>
      <c r="G9" s="175">
        <v>-4.059161919866483E-2</v>
      </c>
      <c r="H9" s="176">
        <v>2.2065742700558388</v>
      </c>
      <c r="I9" s="177">
        <v>0.76276815888380156</v>
      </c>
      <c r="J9" s="178">
        <v>-0.14956409328303266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6426.2985826522299</v>
      </c>
      <c r="C10" s="179">
        <v>5661.8124394577699</v>
      </c>
      <c r="D10" s="179">
        <v>5621.4843082599955</v>
      </c>
      <c r="E10" s="179">
        <v>-40.328131197774383</v>
      </c>
      <c r="F10" s="179">
        <v>-804.81427439223444</v>
      </c>
      <c r="G10" s="179">
        <v>-0.7122830653435841</v>
      </c>
      <c r="H10" s="180">
        <v>3.3193918847936885</v>
      </c>
      <c r="I10" s="181">
        <v>-2.7023861527363522</v>
      </c>
      <c r="J10" s="182">
        <v>-12.52376098061842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415.04231692999997</v>
      </c>
      <c r="C11" s="179">
        <v>106.38825761999999</v>
      </c>
      <c r="D11" s="179">
        <v>95.806761320000021</v>
      </c>
      <c r="E11" s="179">
        <v>-10.581496299999969</v>
      </c>
      <c r="F11" s="179">
        <v>-319.23555560999995</v>
      </c>
      <c r="G11" s="179">
        <v>-9.9461129796816579</v>
      </c>
      <c r="H11" s="180">
        <v>-21.111590144963969</v>
      </c>
      <c r="I11" s="181">
        <v>-71.374455339438413</v>
      </c>
      <c r="J11" s="182">
        <v>-76.916387218376443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1288.9552195356093</v>
      </c>
      <c r="C12" s="179">
        <v>498.65691552049492</v>
      </c>
      <c r="D12" s="179">
        <v>474.2762515304949</v>
      </c>
      <c r="E12" s="179">
        <v>-24.380663990000016</v>
      </c>
      <c r="F12" s="179">
        <v>-814.67896800511448</v>
      </c>
      <c r="G12" s="179">
        <v>-4.8892661930801893</v>
      </c>
      <c r="H12" s="180">
        <v>-52.095258170217924</v>
      </c>
      <c r="I12" s="181">
        <v>-65.389934010287675</v>
      </c>
      <c r="J12" s="182">
        <v>-63.204598240319839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101393.10489514709</v>
      </c>
      <c r="C13" s="175">
        <v>103137.14457596341</v>
      </c>
      <c r="D13" s="175">
        <v>103168.02601149472</v>
      </c>
      <c r="E13" s="175">
        <v>30.881435531307943</v>
      </c>
      <c r="F13" s="175">
        <v>1774.9211163476284</v>
      </c>
      <c r="G13" s="175">
        <v>2.9942108304695125E-2</v>
      </c>
      <c r="H13" s="176">
        <v>2.964581525101579</v>
      </c>
      <c r="I13" s="177">
        <v>2.1723175218266704</v>
      </c>
      <c r="J13" s="178">
        <v>1.7505343368102899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43871.50727017488</v>
      </c>
      <c r="C14" s="179">
        <v>43598.406509774679</v>
      </c>
      <c r="D14" s="179">
        <v>43204.157735247223</v>
      </c>
      <c r="E14" s="179">
        <v>-394.24877452745568</v>
      </c>
      <c r="F14" s="179">
        <v>-667.34953492765635</v>
      </c>
      <c r="G14" s="179">
        <v>-0.90427335787849472</v>
      </c>
      <c r="H14" s="180">
        <v>1.237771994680557</v>
      </c>
      <c r="I14" s="181">
        <v>-1.4336884562370642</v>
      </c>
      <c r="J14" s="182">
        <v>-1.5211456739288707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57521.597624972208</v>
      </c>
      <c r="C15" s="179">
        <v>59538.738066188736</v>
      </c>
      <c r="D15" s="179">
        <v>59963.8682762475</v>
      </c>
      <c r="E15" s="179">
        <v>425.13021005876362</v>
      </c>
      <c r="F15" s="179">
        <v>2442.270651275292</v>
      </c>
      <c r="G15" s="179">
        <v>0.71403967209744224</v>
      </c>
      <c r="H15" s="180">
        <v>4.2853191939028505</v>
      </c>
      <c r="I15" s="181">
        <v>4.9848367847251467</v>
      </c>
      <c r="J15" s="182">
        <v>4.2458324387968815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52926.432417487318</v>
      </c>
      <c r="C16" s="175">
        <v>50196.407217541535</v>
      </c>
      <c r="D16" s="175">
        <v>50118.22346033236</v>
      </c>
      <c r="E16" s="175">
        <v>-78.183757209175383</v>
      </c>
      <c r="F16" s="175">
        <v>-2808.2089571549586</v>
      </c>
      <c r="G16" s="175">
        <v>-0.1557556836096694</v>
      </c>
      <c r="H16" s="176">
        <v>0.23719460640153045</v>
      </c>
      <c r="I16" s="177">
        <v>-0.53831495941528829</v>
      </c>
      <c r="J16" s="178">
        <v>-5.3058723758359889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114392.8147579323</v>
      </c>
      <c r="C17" s="183">
        <v>125847.56984760016</v>
      </c>
      <c r="D17" s="183">
        <v>127829.47572674166</v>
      </c>
      <c r="E17" s="185">
        <v>1981.9058791415009</v>
      </c>
      <c r="F17" s="183">
        <v>13436.660968809359</v>
      </c>
      <c r="G17" s="183">
        <v>1.5748463649648272</v>
      </c>
      <c r="H17" s="184">
        <v>11.301079615759704</v>
      </c>
      <c r="I17" s="185">
        <v>11.247529395598917</v>
      </c>
      <c r="J17" s="186">
        <v>11.746070762611097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7" t="s">
        <v>122</v>
      </c>
      <c r="B19" s="278"/>
      <c r="C19" s="278"/>
      <c r="D19" s="278"/>
      <c r="E19" s="278"/>
      <c r="F19" s="278"/>
      <c r="G19" s="278"/>
      <c r="H19" s="278"/>
      <c r="I19" s="278"/>
      <c r="J19" s="279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0" t="str">
        <f>B3</f>
        <v>N$ Million</v>
      </c>
      <c r="C20" s="281"/>
      <c r="D20" s="282"/>
      <c r="E20" s="272" t="s">
        <v>1</v>
      </c>
      <c r="F20" s="273"/>
      <c r="G20" s="212" t="s">
        <v>2</v>
      </c>
      <c r="H20" s="280" t="str">
        <f>H3</f>
        <v>Annual percentage change</v>
      </c>
      <c r="I20" s="281"/>
      <c r="J20" s="286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43768</v>
      </c>
      <c r="C21" s="145">
        <f>C4</f>
        <v>44104</v>
      </c>
      <c r="D21" s="145">
        <f>D4</f>
        <v>44135</v>
      </c>
      <c r="E21" s="205" t="s">
        <v>4</v>
      </c>
      <c r="F21" s="205" t="s">
        <v>5</v>
      </c>
      <c r="G21" s="205" t="s">
        <v>4</v>
      </c>
      <c r="H21" s="198">
        <f>H4</f>
        <v>44074</v>
      </c>
      <c r="I21" s="198">
        <f>I4</f>
        <v>44104</v>
      </c>
      <c r="J21" s="199">
        <f>J4</f>
        <v>44135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114392.8147579323</v>
      </c>
      <c r="C23" s="187">
        <v>125847.56984760016</v>
      </c>
      <c r="D23" s="187">
        <v>127829.47572674166</v>
      </c>
      <c r="E23" s="187">
        <v>1981.9058791415009</v>
      </c>
      <c r="F23" s="187">
        <v>13436.660968809359</v>
      </c>
      <c r="G23" s="188">
        <v>1.5748463649648272</v>
      </c>
      <c r="H23" s="188">
        <v>11.301079615759704</v>
      </c>
      <c r="I23" s="188">
        <v>11.247529395598917</v>
      </c>
      <c r="J23" s="189">
        <v>11.746070762611097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2648.8324378208044</v>
      </c>
      <c r="C24" s="190">
        <v>2994.661447651134</v>
      </c>
      <c r="D24" s="190">
        <v>3097.6511213611329</v>
      </c>
      <c r="E24" s="190">
        <v>102.9896737099989</v>
      </c>
      <c r="F24" s="190">
        <v>448.81868354032849</v>
      </c>
      <c r="G24" s="191">
        <v>3.43910907828257</v>
      </c>
      <c r="H24" s="191">
        <v>0.48188089728556349</v>
      </c>
      <c r="I24" s="191">
        <v>5.5778610959384594</v>
      </c>
      <c r="J24" s="192">
        <v>16.944019452947032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53119.116555453053</v>
      </c>
      <c r="C25" s="190">
        <v>60114.414636000452</v>
      </c>
      <c r="D25" s="190">
        <v>60341.271534412153</v>
      </c>
      <c r="E25" s="190">
        <v>226.85689841170097</v>
      </c>
      <c r="F25" s="190">
        <v>7222.1549789591008</v>
      </c>
      <c r="G25" s="191">
        <v>0.3773752098982186</v>
      </c>
      <c r="H25" s="191">
        <v>16.172298720065626</v>
      </c>
      <c r="I25" s="191">
        <v>16.647396843745099</v>
      </c>
      <c r="J25" s="192">
        <v>13.596150401747778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58624.865764658447</v>
      </c>
      <c r="C26" s="190">
        <v>62738.493763948572</v>
      </c>
      <c r="D26" s="190">
        <v>64390.553070968374</v>
      </c>
      <c r="E26" s="190">
        <v>1652.0593070198011</v>
      </c>
      <c r="F26" s="190">
        <v>5765.6873063099265</v>
      </c>
      <c r="G26" s="191">
        <v>2.633246684620147</v>
      </c>
      <c r="H26" s="191">
        <v>7.6661335825186399</v>
      </c>
      <c r="I26" s="191">
        <v>6.784705343598759</v>
      </c>
      <c r="J26" s="192">
        <v>9.8348835960759402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4" t="s">
        <v>22</v>
      </c>
      <c r="B29" s="275"/>
      <c r="C29" s="275"/>
      <c r="D29" s="275"/>
      <c r="E29" s="275"/>
      <c r="F29" s="275"/>
      <c r="G29" s="275"/>
      <c r="H29" s="275"/>
      <c r="I29" s="275"/>
      <c r="J29" s="276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0" t="str">
        <f>B3</f>
        <v>N$ Million</v>
      </c>
      <c r="C30" s="281"/>
      <c r="D30" s="282"/>
      <c r="E30" s="272" t="s">
        <v>1</v>
      </c>
      <c r="F30" s="273"/>
      <c r="G30" s="169" t="s">
        <v>2</v>
      </c>
      <c r="H30" s="280" t="str">
        <f>H3</f>
        <v>Annual percentage change</v>
      </c>
      <c r="I30" s="281"/>
      <c r="J30" s="286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43768</v>
      </c>
      <c r="C31" s="146">
        <f>C4</f>
        <v>44104</v>
      </c>
      <c r="D31" s="145">
        <f>D4</f>
        <v>44135</v>
      </c>
      <c r="E31" s="145" t="s">
        <v>4</v>
      </c>
      <c r="F31" s="145" t="s">
        <v>5</v>
      </c>
      <c r="G31" s="145" t="s">
        <v>4</v>
      </c>
      <c r="H31" s="145">
        <f>H4</f>
        <v>44074</v>
      </c>
      <c r="I31" s="145">
        <f>I4</f>
        <v>44104</v>
      </c>
      <c r="J31" s="210">
        <f>J4</f>
        <v>44135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101907.32487045777</v>
      </c>
      <c r="C33" s="195">
        <v>102880.1932791553</v>
      </c>
      <c r="D33" s="195">
        <v>102951.78870476643</v>
      </c>
      <c r="E33" s="195">
        <v>71.595425611129031</v>
      </c>
      <c r="F33" s="195">
        <v>1044.4638343086554</v>
      </c>
      <c r="G33" s="128">
        <v>6.9591068337970796E-2</v>
      </c>
      <c r="H33" s="128">
        <v>2.2176573369821568</v>
      </c>
      <c r="I33" s="128">
        <v>1.4625084535210249</v>
      </c>
      <c r="J33" s="131">
        <v>1.0249153685825405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6426.2975816522303</v>
      </c>
      <c r="C34" s="196">
        <v>5661.8114384577702</v>
      </c>
      <c r="D34" s="196">
        <v>5621.4833072599959</v>
      </c>
      <c r="E34" s="196">
        <v>-40.328131197774383</v>
      </c>
      <c r="F34" s="196">
        <v>-804.81427439223444</v>
      </c>
      <c r="G34" s="128">
        <v>-0.71228319127419581</v>
      </c>
      <c r="H34" s="129">
        <v>3.3193925150737442</v>
      </c>
      <c r="I34" s="129">
        <v>-2.702386617602869</v>
      </c>
      <c r="J34" s="130">
        <v>-12.523762931397158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43536.186671525567</v>
      </c>
      <c r="C35" s="195">
        <v>42914.431307257051</v>
      </c>
      <c r="D35" s="195">
        <v>42561.228410099415</v>
      </c>
      <c r="E35" s="195">
        <v>-353.20289715763647</v>
      </c>
      <c r="F35" s="195">
        <v>-974.9582614261526</v>
      </c>
      <c r="G35" s="128">
        <v>-0.8230399108141313</v>
      </c>
      <c r="H35" s="128">
        <v>0.43883796442140977</v>
      </c>
      <c r="I35" s="128">
        <v>-2.1518084170228207</v>
      </c>
      <c r="J35" s="131">
        <v>-2.2394204361123258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39350.679238985678</v>
      </c>
      <c r="C36" s="238">
        <v>39372.088602802076</v>
      </c>
      <c r="D36" s="238">
        <v>39073.584855527843</v>
      </c>
      <c r="E36" s="238">
        <v>-298.50374727423332</v>
      </c>
      <c r="F36" s="238">
        <v>-277.09438345783565</v>
      </c>
      <c r="G36" s="239">
        <v>-0.7581608135794653</v>
      </c>
      <c r="H36" s="239">
        <v>1.7070349862834178</v>
      </c>
      <c r="I36" s="239">
        <v>-0.72444223144162834</v>
      </c>
      <c r="J36" s="240">
        <v>-0.70416671024908339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13312.497552017949</v>
      </c>
      <c r="C37" s="241">
        <v>12380.727286166317</v>
      </c>
      <c r="D37" s="241">
        <v>12276.29297491642</v>
      </c>
      <c r="E37" s="241">
        <v>-104.43431124989729</v>
      </c>
      <c r="F37" s="241">
        <v>-1036.2045771015291</v>
      </c>
      <c r="G37" s="242">
        <v>-0.84352323442733734</v>
      </c>
      <c r="H37" s="242">
        <v>-6.2560449836197733</v>
      </c>
      <c r="I37" s="242">
        <v>-8.9129237190702497</v>
      </c>
      <c r="J37" s="243">
        <v>-7.7836977851271598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15998.199368357104</v>
      </c>
      <c r="C38" s="241">
        <v>16410.892996960352</v>
      </c>
      <c r="D38" s="241">
        <v>16495.911723902696</v>
      </c>
      <c r="E38" s="241">
        <v>85.018726942344074</v>
      </c>
      <c r="F38" s="241">
        <v>497.7123555455928</v>
      </c>
      <c r="G38" s="242">
        <v>0.51806277061272965</v>
      </c>
      <c r="H38" s="242">
        <v>5.333827159912957</v>
      </c>
      <c r="I38" s="242">
        <v>3.4179476382893341</v>
      </c>
      <c r="J38" s="243">
        <v>3.1110523383651554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10039.982318610622</v>
      </c>
      <c r="C39" s="241">
        <v>10580.468319675409</v>
      </c>
      <c r="D39" s="241">
        <v>10301.380156708723</v>
      </c>
      <c r="E39" s="241">
        <v>-279.08816296668556</v>
      </c>
      <c r="F39" s="241">
        <v>261.39783809810069</v>
      </c>
      <c r="G39" s="242">
        <v>-2.6377675782809575</v>
      </c>
      <c r="H39" s="242">
        <v>6.6748094196052961</v>
      </c>
      <c r="I39" s="242">
        <v>3.743365939385555</v>
      </c>
      <c r="J39" s="243">
        <v>2.6035687096137536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129</v>
      </c>
      <c r="B40" s="238">
        <v>4185.5074325398864</v>
      </c>
      <c r="C40" s="238">
        <v>3542.3427044549726</v>
      </c>
      <c r="D40" s="238">
        <v>3487.6435545715758</v>
      </c>
      <c r="E40" s="238">
        <v>-54.699149883396785</v>
      </c>
      <c r="F40" s="238">
        <v>-697.86387796831059</v>
      </c>
      <c r="G40" s="239">
        <v>-1.5441518352983081</v>
      </c>
      <c r="H40" s="239">
        <v>-11.57580860573259</v>
      </c>
      <c r="I40" s="239">
        <v>-15.633944104086979</v>
      </c>
      <c r="J40" s="240">
        <v>-16.673339833130498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57371.159391502209</v>
      </c>
      <c r="C42" s="238">
        <v>59338.263586758738</v>
      </c>
      <c r="D42" s="238">
        <v>59759.985909527502</v>
      </c>
      <c r="E42" s="238">
        <v>421.72232276876457</v>
      </c>
      <c r="F42" s="238">
        <v>2388.8265180252929</v>
      </c>
      <c r="G42" s="239">
        <v>0.71070890396407549</v>
      </c>
      <c r="H42" s="239">
        <v>4.2584075439330888</v>
      </c>
      <c r="I42" s="239">
        <v>4.9504238440417652</v>
      </c>
      <c r="J42" s="240">
        <v>4.1638107776833948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50646.707707921661</v>
      </c>
      <c r="C43" s="238">
        <v>52979.481576780825</v>
      </c>
      <c r="D43" s="238">
        <v>53391.687656507791</v>
      </c>
      <c r="E43" s="238">
        <v>412.20607972696598</v>
      </c>
      <c r="F43" s="238">
        <v>2744.9799485861295</v>
      </c>
      <c r="G43" s="239">
        <v>0.77804853399628371</v>
      </c>
      <c r="H43" s="239">
        <v>5.6982803582192219</v>
      </c>
      <c r="I43" s="239">
        <v>6.3101098308706156</v>
      </c>
      <c r="J43" s="240">
        <v>5.4198586103885873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39675.294334383841</v>
      </c>
      <c r="C44" s="241">
        <v>41096.830199598189</v>
      </c>
      <c r="D44" s="241">
        <v>41378.257070395979</v>
      </c>
      <c r="E44" s="241">
        <v>281.42687079778989</v>
      </c>
      <c r="F44" s="241">
        <v>1702.9627360121376</v>
      </c>
      <c r="G44" s="242">
        <v>0.68478972570625274</v>
      </c>
      <c r="H44" s="242">
        <v>4.4099933171380457</v>
      </c>
      <c r="I44" s="242">
        <v>4.7818465365878637</v>
      </c>
      <c r="J44" s="243">
        <v>4.2922497856211237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8726.4929348529004</v>
      </c>
      <c r="C45" s="241">
        <v>9582.4202624251993</v>
      </c>
      <c r="D45" s="241">
        <v>9688.1362336716356</v>
      </c>
      <c r="E45" s="241">
        <v>105.71597124643631</v>
      </c>
      <c r="F45" s="241">
        <v>961.64329881873527</v>
      </c>
      <c r="G45" s="242">
        <v>1.1032282904661628</v>
      </c>
      <c r="H45" s="242">
        <v>12.381503837846793</v>
      </c>
      <c r="I45" s="242">
        <v>14.006816364302921</v>
      </c>
      <c r="J45" s="243">
        <v>11.019814099407682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2244.9204386849256</v>
      </c>
      <c r="C46" s="241">
        <v>2300.2311147574346</v>
      </c>
      <c r="D46" s="241">
        <v>2325.2943524401744</v>
      </c>
      <c r="E46" s="241">
        <v>25.063237682739782</v>
      </c>
      <c r="F46" s="241">
        <v>80.37391375524885</v>
      </c>
      <c r="G46" s="242">
        <v>1.0895964984537017</v>
      </c>
      <c r="H46" s="242">
        <v>3.1318876241340377</v>
      </c>
      <c r="I46" s="242">
        <v>4.1586353007151189</v>
      </c>
      <c r="J46" s="243">
        <v>3.5802566705807948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6724.4516835805498</v>
      </c>
      <c r="C47" s="238">
        <v>6358.7820099779128</v>
      </c>
      <c r="D47" s="238">
        <v>6368.2982530197114</v>
      </c>
      <c r="E47" s="238">
        <v>9.5162430417985888</v>
      </c>
      <c r="F47" s="238">
        <v>-356.15343056083839</v>
      </c>
      <c r="G47" s="239">
        <v>0.14965512305447248</v>
      </c>
      <c r="H47" s="239">
        <v>-6.3154781973811112</v>
      </c>
      <c r="I47" s="239">
        <v>-5.156214009357015</v>
      </c>
      <c r="J47" s="240">
        <v>-5.2963936290965847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999.97880742999996</v>
      </c>
      <c r="C48" s="247">
        <v>627.49838513950499</v>
      </c>
      <c r="D48" s="247">
        <v>630.57438513950501</v>
      </c>
      <c r="E48" s="247">
        <v>3.0760000000000218</v>
      </c>
      <c r="F48" s="247">
        <v>-369.40442229049495</v>
      </c>
      <c r="G48" s="248">
        <v>0.49020046470975842</v>
      </c>
      <c r="H48" s="248">
        <v>-34.811265353997115</v>
      </c>
      <c r="I48" s="248">
        <v>-37.234310948999074</v>
      </c>
      <c r="J48" s="249">
        <v>-36.941225108548494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C16" sqref="C16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44077</v>
      </c>
      <c r="C2" s="197">
        <v>44135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6.5</v>
      </c>
      <c r="C10" s="102">
        <v>7.4019009626820482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3.44</v>
      </c>
      <c r="C12" s="102">
        <v>3.3743771908832372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44077</v>
      </c>
      <c r="C14" s="197">
        <f>C2</f>
        <v>44135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32665.796999999999</v>
      </c>
      <c r="C16" s="132">
        <v>34353.839258750006</v>
      </c>
      <c r="D16" s="134"/>
      <c r="E16" s="134"/>
      <c r="F16" s="134"/>
    </row>
    <row r="17" spans="1:7" ht="15.75">
      <c r="A17" s="52" t="s">
        <v>46</v>
      </c>
      <c r="B17" s="132">
        <v>-719.01940659999673</v>
      </c>
      <c r="C17" s="132">
        <f>C16-B16</f>
        <v>1688.042258750007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44077</v>
      </c>
      <c r="C19" s="197">
        <f>C2</f>
        <v>44135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16.970600000000001</v>
      </c>
      <c r="C21" s="200">
        <v>16.360949999999999</v>
      </c>
    </row>
    <row r="22" spans="1:7" ht="15.75">
      <c r="A22" s="52" t="s">
        <v>115</v>
      </c>
      <c r="B22" s="200">
        <v>6.0325273876743406E-2</v>
      </c>
      <c r="C22" s="200">
        <f t="shared" ref="C22:C24" si="0">1/C21</f>
        <v>6.1121145165775832E-2</v>
      </c>
      <c r="E22" s="137"/>
    </row>
    <row r="23" spans="1:7" ht="16.5">
      <c r="A23" s="53" t="s">
        <v>113</v>
      </c>
      <c r="B23" s="200">
        <v>21.781749999999999</v>
      </c>
      <c r="C23" s="200">
        <v>21.121500000000001</v>
      </c>
    </row>
    <row r="24" spans="1:7" ht="15.75">
      <c r="A24" s="52" t="s">
        <v>116</v>
      </c>
      <c r="B24" s="200">
        <v>4.5211635666555144E-2</v>
      </c>
      <c r="C24" s="200">
        <f t="shared" si="0"/>
        <v>4.734512226877826E-2</v>
      </c>
      <c r="F24" s="103"/>
      <c r="G24" s="103"/>
    </row>
    <row r="25" spans="1:7" ht="16.5">
      <c r="A25" s="53" t="s">
        <v>47</v>
      </c>
      <c r="B25" s="200">
        <v>6.2160000000000002</v>
      </c>
      <c r="C25" s="200">
        <v>6.3781999999999996</v>
      </c>
    </row>
    <row r="26" spans="1:7" ht="15.75">
      <c r="A26" s="52" t="s">
        <v>114</v>
      </c>
      <c r="B26" s="200">
        <v>0.15695753513886818</v>
      </c>
      <c r="C26" s="200">
        <f t="shared" ref="C26" si="1">1/C25</f>
        <v>0.1567840456555141</v>
      </c>
    </row>
    <row r="27" spans="1:7" ht="16.5">
      <c r="A27" s="53" t="s">
        <v>48</v>
      </c>
      <c r="B27" s="200">
        <v>19.9072</v>
      </c>
      <c r="C27" s="200">
        <v>19.108799999999999</v>
      </c>
    </row>
    <row r="28" spans="1:7" ht="15.75">
      <c r="A28" s="52" t="s">
        <v>49</v>
      </c>
      <c r="B28" s="200">
        <v>5.0680641008747473E-2</v>
      </c>
      <c r="C28" s="200">
        <f t="shared" ref="C28" si="2">1/C27</f>
        <v>5.233190990538391E-2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44077</v>
      </c>
      <c r="C30" s="197">
        <f>C2</f>
        <v>44135</v>
      </c>
    </row>
    <row r="31" spans="1:7" ht="15.75">
      <c r="A31" s="52"/>
      <c r="B31" s="84"/>
      <c r="C31" s="250"/>
    </row>
    <row r="32" spans="1:7" ht="15.75">
      <c r="A32" s="52" t="s">
        <v>43</v>
      </c>
      <c r="B32" s="16">
        <v>2.4</v>
      </c>
      <c r="C32" s="16">
        <v>2.2767910007146099</v>
      </c>
    </row>
    <row r="33" spans="1:4" ht="15.75">
      <c r="A33" s="52" t="s">
        <v>44</v>
      </c>
      <c r="B33" s="16">
        <v>2.1932325686781127</v>
      </c>
      <c r="C33" s="16">
        <v>2.2462320503568094</v>
      </c>
      <c r="D33" s="133"/>
    </row>
    <row r="34" spans="1:4" ht="16.5" thickBot="1">
      <c r="A34" s="54" t="s">
        <v>45</v>
      </c>
      <c r="B34" s="85">
        <v>0.32055207359387339</v>
      </c>
      <c r="C34" s="85">
        <v>5.1862026815769013E-2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zoomScale="90" zoomScaleNormal="90" workbookViewId="0">
      <selection activeCell="A2" sqref="A2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/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topLeftCell="A74" zoomScale="80" zoomScaleNormal="80" workbookViewId="0">
      <selection activeCell="J86" sqref="J86"/>
    </sheetView>
  </sheetViews>
  <sheetFormatPr defaultRowHeight="12.75"/>
  <cols>
    <col min="1" max="1" width="52.42578125" style="104" customWidth="1"/>
    <col min="2" max="10" width="12.140625" style="104" customWidth="1"/>
    <col min="11" max="11" width="13.5703125" style="149" customWidth="1"/>
    <col min="12" max="13" width="11.7109375" style="149" customWidth="1"/>
    <col min="14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87" t="s">
        <v>98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27" ht="19.5" customHeight="1">
      <c r="A2" s="289" t="s">
        <v>123</v>
      </c>
      <c r="B2" s="290"/>
      <c r="C2" s="290"/>
      <c r="D2" s="290"/>
      <c r="E2" s="290"/>
      <c r="F2" s="290"/>
      <c r="G2" s="290"/>
      <c r="H2" s="290"/>
      <c r="I2" s="290"/>
      <c r="J2" s="291"/>
    </row>
    <row r="3" spans="1:27" ht="19.5" customHeight="1">
      <c r="A3" s="292"/>
      <c r="B3" s="293"/>
      <c r="C3" s="293"/>
      <c r="D3" s="293"/>
      <c r="E3" s="293"/>
      <c r="F3" s="293"/>
      <c r="G3" s="293"/>
      <c r="H3" s="293"/>
      <c r="I3" s="293"/>
      <c r="J3" s="294"/>
    </row>
    <row r="4" spans="1:27" ht="16.5">
      <c r="A4" s="114"/>
      <c r="B4" s="295" t="s">
        <v>95</v>
      </c>
      <c r="C4" s="297"/>
      <c r="D4" s="296"/>
      <c r="E4" s="295" t="s">
        <v>1</v>
      </c>
      <c r="F4" s="296"/>
      <c r="G4" s="115" t="s">
        <v>2</v>
      </c>
      <c r="H4" s="295" t="s">
        <v>93</v>
      </c>
      <c r="I4" s="297"/>
      <c r="J4" s="298"/>
    </row>
    <row r="5" spans="1:27" ht="17.25" thickBot="1">
      <c r="A5" s="116"/>
      <c r="B5" s="163">
        <v>43768</v>
      </c>
      <c r="C5" s="145">
        <v>44104</v>
      </c>
      <c r="D5" s="145">
        <v>44135</v>
      </c>
      <c r="E5" s="146" t="s">
        <v>4</v>
      </c>
      <c r="F5" s="138" t="s">
        <v>5</v>
      </c>
      <c r="G5" s="146" t="s">
        <v>4</v>
      </c>
      <c r="H5" s="198">
        <v>44074</v>
      </c>
      <c r="I5" s="198">
        <v>44104</v>
      </c>
      <c r="J5" s="199">
        <v>44135</v>
      </c>
    </row>
    <row r="6" spans="1:27" ht="17.25" thickTop="1">
      <c r="A6" s="119" t="s">
        <v>50</v>
      </c>
      <c r="B6" s="218">
        <v>33349.789667764257</v>
      </c>
      <c r="C6" s="175">
        <v>31761.489996852684</v>
      </c>
      <c r="D6" s="175">
        <v>34522.735583303031</v>
      </c>
      <c r="E6" s="175">
        <v>2761.2455864503463</v>
      </c>
      <c r="F6" s="175">
        <v>1172.945915538774</v>
      </c>
      <c r="G6" s="175">
        <v>8.6936903360766991</v>
      </c>
      <c r="H6" s="175">
        <v>1.2662225718284645</v>
      </c>
      <c r="I6" s="175">
        <v>-4.1550155758694984</v>
      </c>
      <c r="J6" s="220">
        <v>3.517101388715929</v>
      </c>
      <c r="X6" s="149"/>
      <c r="Y6" s="149"/>
      <c r="Z6" s="149"/>
      <c r="AA6" s="149"/>
    </row>
    <row r="7" spans="1:27" ht="16.5">
      <c r="A7" s="119" t="s">
        <v>51</v>
      </c>
      <c r="B7" s="177">
        <v>32541.471296644318</v>
      </c>
      <c r="C7" s="175">
        <v>31444.090566932668</v>
      </c>
      <c r="D7" s="175">
        <v>34360.177008923041</v>
      </c>
      <c r="E7" s="175">
        <v>2916.0864419903737</v>
      </c>
      <c r="F7" s="175">
        <v>1818.7057122787228</v>
      </c>
      <c r="G7" s="175">
        <v>9.2738775058007121</v>
      </c>
      <c r="H7" s="175">
        <v>-8.7895994832990709E-2</v>
      </c>
      <c r="I7" s="175">
        <v>0.60940315382119081</v>
      </c>
      <c r="J7" s="220">
        <v>5.5888859348110316</v>
      </c>
      <c r="X7" s="149"/>
      <c r="Y7" s="149"/>
      <c r="Z7" s="149"/>
      <c r="AA7" s="149"/>
    </row>
    <row r="8" spans="1:27" ht="16.5">
      <c r="A8" s="107" t="s">
        <v>52</v>
      </c>
      <c r="B8" s="181">
        <v>11722.811462220001</v>
      </c>
      <c r="C8" s="179">
        <v>9568.2755255399989</v>
      </c>
      <c r="D8" s="179">
        <v>9722.2623181099989</v>
      </c>
      <c r="E8" s="179">
        <v>153.98679257000003</v>
      </c>
      <c r="F8" s="179">
        <v>-2000.5491441100021</v>
      </c>
      <c r="G8" s="179">
        <v>1.6093473913765735</v>
      </c>
      <c r="H8" s="179">
        <v>-20.678746765232574</v>
      </c>
      <c r="I8" s="179">
        <v>-19.149893909538335</v>
      </c>
      <c r="J8" s="221">
        <v>-17.065438189101002</v>
      </c>
      <c r="X8" s="149"/>
      <c r="Y8" s="149"/>
      <c r="Z8" s="149"/>
      <c r="AA8" s="149"/>
    </row>
    <row r="9" spans="1:27" ht="16.5">
      <c r="A9" s="107" t="s">
        <v>53</v>
      </c>
      <c r="B9" s="181">
        <v>20713.726978980001</v>
      </c>
      <c r="C9" s="179">
        <v>21806.818042919997</v>
      </c>
      <c r="D9" s="179">
        <v>24563.806903479996</v>
      </c>
      <c r="E9" s="179">
        <v>2756.988860559999</v>
      </c>
      <c r="F9" s="179">
        <v>3850.0799244999944</v>
      </c>
      <c r="G9" s="179">
        <v>12.642783807952725</v>
      </c>
      <c r="H9" s="179">
        <v>11.136794576155921</v>
      </c>
      <c r="I9" s="179">
        <v>12.775278714773464</v>
      </c>
      <c r="J9" s="221">
        <v>18.587094096620092</v>
      </c>
      <c r="X9" s="149"/>
      <c r="Y9" s="149"/>
      <c r="Z9" s="149"/>
      <c r="AA9" s="149"/>
    </row>
    <row r="10" spans="1:27" ht="16.5">
      <c r="A10" s="107" t="s">
        <v>54</v>
      </c>
      <c r="B10" s="181">
        <v>104.93285544431507</v>
      </c>
      <c r="C10" s="179">
        <v>68.996998472671208</v>
      </c>
      <c r="D10" s="179">
        <v>74.10778733304781</v>
      </c>
      <c r="E10" s="179">
        <v>5.1107888603766014</v>
      </c>
      <c r="F10" s="179">
        <v>-30.825068111267257</v>
      </c>
      <c r="G10" s="179">
        <v>7.4072625962141103</v>
      </c>
      <c r="H10" s="179">
        <v>55.300454466330649</v>
      </c>
      <c r="I10" s="179">
        <v>-16.387978355472825</v>
      </c>
      <c r="J10" s="221">
        <v>-29.375992848708151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82">
        <v>0</v>
      </c>
      <c r="K11" s="251"/>
      <c r="X11" s="149"/>
      <c r="Y11" s="149"/>
      <c r="Z11" s="149"/>
      <c r="AA11" s="149"/>
    </row>
    <row r="12" spans="1:27" ht="16.5">
      <c r="A12" s="119" t="s">
        <v>55</v>
      </c>
      <c r="B12" s="177">
        <v>808.31837111993582</v>
      </c>
      <c r="C12" s="175">
        <v>317.3994299200175</v>
      </c>
      <c r="D12" s="175">
        <v>162.55857437998893</v>
      </c>
      <c r="E12" s="175">
        <v>-154.84085554002857</v>
      </c>
      <c r="F12" s="175">
        <v>-645.75979673994686</v>
      </c>
      <c r="G12" s="175">
        <v>-48.784226102437366</v>
      </c>
      <c r="H12" s="175">
        <v>77.500074555414216</v>
      </c>
      <c r="I12" s="175">
        <v>-83.159739249887309</v>
      </c>
      <c r="J12" s="178">
        <v>-79.889288653088272</v>
      </c>
      <c r="X12" s="149"/>
      <c r="Y12" s="149"/>
      <c r="Z12" s="149"/>
      <c r="AA12" s="149"/>
    </row>
    <row r="13" spans="1:27" ht="16.5">
      <c r="A13" s="107" t="s">
        <v>56</v>
      </c>
      <c r="B13" s="181">
        <v>64.125009239935792</v>
      </c>
      <c r="C13" s="179">
        <v>183.12044458001748</v>
      </c>
      <c r="D13" s="179">
        <v>67.170089659988918</v>
      </c>
      <c r="E13" s="179">
        <v>-115.95035492002856</v>
      </c>
      <c r="F13" s="179">
        <v>3.0450804200531252</v>
      </c>
      <c r="G13" s="179">
        <v>-63.319175084987386</v>
      </c>
      <c r="H13" s="179">
        <v>87.86136682564171</v>
      </c>
      <c r="I13" s="179">
        <v>-31.810652625466957</v>
      </c>
      <c r="J13" s="182">
        <v>4.7486627388378082</v>
      </c>
      <c r="X13" s="149"/>
      <c r="Y13" s="149"/>
      <c r="Z13" s="149"/>
      <c r="AA13" s="149"/>
    </row>
    <row r="14" spans="1:27" ht="16.5">
      <c r="A14" s="107" t="s">
        <v>57</v>
      </c>
      <c r="B14" s="181">
        <v>662.41482540999993</v>
      </c>
      <c r="C14" s="181">
        <v>42.298387909999995</v>
      </c>
      <c r="D14" s="181">
        <v>0</v>
      </c>
      <c r="E14" s="181">
        <v>-42.298387909999995</v>
      </c>
      <c r="F14" s="181">
        <v>-662.41482540999993</v>
      </c>
      <c r="G14" s="181">
        <v>-100</v>
      </c>
      <c r="H14" s="181">
        <v>0</v>
      </c>
      <c r="I14" s="181">
        <v>-97.246892055317304</v>
      </c>
      <c r="J14" s="182">
        <v>-100</v>
      </c>
      <c r="X14" s="149"/>
      <c r="Y14" s="149"/>
      <c r="Z14" s="149"/>
      <c r="AA14" s="149"/>
    </row>
    <row r="15" spans="1:27" ht="16.5">
      <c r="A15" s="107" t="s">
        <v>58</v>
      </c>
      <c r="B15" s="181">
        <v>81.778536470000006</v>
      </c>
      <c r="C15" s="179">
        <v>91.980597430000003</v>
      </c>
      <c r="D15" s="179">
        <v>95.388484720000008</v>
      </c>
      <c r="E15" s="179">
        <v>3.407887290000005</v>
      </c>
      <c r="F15" s="179">
        <v>13.609948250000002</v>
      </c>
      <c r="G15" s="179">
        <v>3.7050066918662026</v>
      </c>
      <c r="H15" s="179">
        <v>11.455896801183712</v>
      </c>
      <c r="I15" s="179">
        <v>15.218132959688347</v>
      </c>
      <c r="J15" s="221">
        <v>16.64244536216755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33349.772652494314</v>
      </c>
      <c r="C17" s="175">
        <v>31761.222217422677</v>
      </c>
      <c r="D17" s="175">
        <v>34522.877125923049</v>
      </c>
      <c r="E17" s="175">
        <v>2761.6549085003717</v>
      </c>
      <c r="F17" s="175">
        <v>1173.1044734287352</v>
      </c>
      <c r="G17" s="175">
        <v>8.6950523805266613</v>
      </c>
      <c r="H17" s="175">
        <v>1.2664422133874496</v>
      </c>
      <c r="I17" s="175">
        <v>-4.1557744275077511</v>
      </c>
      <c r="J17" s="220">
        <v>3.517578622356794</v>
      </c>
      <c r="X17" s="149"/>
      <c r="Y17" s="149"/>
      <c r="Z17" s="149"/>
      <c r="AA17" s="149"/>
    </row>
    <row r="18" spans="1:27" ht="16.5">
      <c r="A18" s="119" t="s">
        <v>60</v>
      </c>
      <c r="B18" s="177">
        <v>7042.8000533200011</v>
      </c>
      <c r="C18" s="175">
        <v>6997.395642370002</v>
      </c>
      <c r="D18" s="175">
        <v>7969.1651118099999</v>
      </c>
      <c r="E18" s="175">
        <v>971.76946943999792</v>
      </c>
      <c r="F18" s="175">
        <v>926.36505848999877</v>
      </c>
      <c r="G18" s="175">
        <v>13.887587884209765</v>
      </c>
      <c r="H18" s="175">
        <v>-2.5002265947135669</v>
      </c>
      <c r="I18" s="175">
        <v>-0.97195826321029699</v>
      </c>
      <c r="J18" s="220">
        <v>13.153363029996939</v>
      </c>
      <c r="X18" s="149"/>
      <c r="Y18" s="149"/>
      <c r="Z18" s="149"/>
      <c r="AA18" s="149"/>
    </row>
    <row r="19" spans="1:27" ht="16.5">
      <c r="A19" s="107" t="s">
        <v>61</v>
      </c>
      <c r="B19" s="181">
        <v>4149.0099917400003</v>
      </c>
      <c r="C19" s="179">
        <v>4412.4295828200011</v>
      </c>
      <c r="D19" s="179">
        <v>4487.5933332599998</v>
      </c>
      <c r="E19" s="179">
        <v>75.163750439998694</v>
      </c>
      <c r="F19" s="179">
        <v>338.58334151999952</v>
      </c>
      <c r="G19" s="179">
        <v>1.7034549567125623</v>
      </c>
      <c r="H19" s="179">
        <v>8.057722040937179</v>
      </c>
      <c r="I19" s="179">
        <v>9.00556465800409</v>
      </c>
      <c r="J19" s="221">
        <v>8.1605814927913798</v>
      </c>
      <c r="X19" s="149"/>
      <c r="Y19" s="149"/>
      <c r="Z19" s="149"/>
      <c r="AA19" s="149"/>
    </row>
    <row r="20" spans="1:27" ht="16.5">
      <c r="A20" s="107" t="s">
        <v>62</v>
      </c>
      <c r="B20" s="181">
        <v>2893.7900615800004</v>
      </c>
      <c r="C20" s="181">
        <v>2584.9660595500009</v>
      </c>
      <c r="D20" s="181">
        <v>3481.5717785500005</v>
      </c>
      <c r="E20" s="181">
        <v>896.60571899999968</v>
      </c>
      <c r="F20" s="181">
        <v>587.78171697000016</v>
      </c>
      <c r="G20" s="181">
        <v>34.685396184895495</v>
      </c>
      <c r="H20" s="181">
        <v>-17.149122655448593</v>
      </c>
      <c r="I20" s="181">
        <v>-14.353512647077622</v>
      </c>
      <c r="J20" s="182">
        <v>20.311829969070843</v>
      </c>
      <c r="X20" s="149"/>
      <c r="Y20" s="149"/>
      <c r="Z20" s="149"/>
      <c r="AA20" s="149"/>
    </row>
    <row r="21" spans="1:27" ht="16.5">
      <c r="A21" s="107" t="s">
        <v>63</v>
      </c>
      <c r="B21" s="181">
        <v>16573.254628279999</v>
      </c>
      <c r="C21" s="179">
        <v>14615.921869020003</v>
      </c>
      <c r="D21" s="179">
        <v>16127.24787071</v>
      </c>
      <c r="E21" s="179">
        <v>1511.3260016899967</v>
      </c>
      <c r="F21" s="179">
        <v>-446.00675756999954</v>
      </c>
      <c r="G21" s="179">
        <v>10.340271487721992</v>
      </c>
      <c r="H21" s="179">
        <v>3.3883057590355463</v>
      </c>
      <c r="I21" s="179">
        <v>-10.545481187765915</v>
      </c>
      <c r="J21" s="221">
        <v>-2.6911235455765592</v>
      </c>
      <c r="X21" s="149"/>
      <c r="Y21" s="149"/>
      <c r="Z21" s="149"/>
      <c r="AA21" s="149"/>
    </row>
    <row r="22" spans="1:27" ht="16.5">
      <c r="A22" s="119" t="s">
        <v>64</v>
      </c>
      <c r="B22" s="177">
        <v>7212.62439068</v>
      </c>
      <c r="C22" s="177">
        <v>3926.8811849799999</v>
      </c>
      <c r="D22" s="177">
        <v>5748.1089925199994</v>
      </c>
      <c r="E22" s="177">
        <v>1821.2278075399995</v>
      </c>
      <c r="F22" s="177">
        <v>-1464.5153981600006</v>
      </c>
      <c r="G22" s="177">
        <v>46.378480064689711</v>
      </c>
      <c r="H22" s="177">
        <v>-7.0468401254981217</v>
      </c>
      <c r="I22" s="177">
        <v>-43.275301188562821</v>
      </c>
      <c r="J22" s="178">
        <v>-20.304889300105742</v>
      </c>
      <c r="X22" s="149"/>
      <c r="Y22" s="149"/>
      <c r="Z22" s="149"/>
      <c r="AA22" s="149"/>
    </row>
    <row r="23" spans="1:27" ht="16.5">
      <c r="A23" s="121" t="s">
        <v>104</v>
      </c>
      <c r="B23" s="177">
        <v>9360.6302375999985</v>
      </c>
      <c r="C23" s="177">
        <v>10689.040684040003</v>
      </c>
      <c r="D23" s="177">
        <v>10379.13887819</v>
      </c>
      <c r="E23" s="177">
        <v>-309.90180585000235</v>
      </c>
      <c r="F23" s="177">
        <v>1018.508640590002</v>
      </c>
      <c r="G23" s="177">
        <v>-2.8992480710895165</v>
      </c>
      <c r="H23" s="177">
        <v>11.236833594721986</v>
      </c>
      <c r="I23" s="177">
        <v>13.517066594805826</v>
      </c>
      <c r="J23" s="178">
        <v>10.880769934687009</v>
      </c>
      <c r="X23" s="149"/>
      <c r="Y23" s="149"/>
      <c r="Z23" s="149"/>
      <c r="AA23" s="149"/>
    </row>
    <row r="24" spans="1:27" ht="16.5">
      <c r="A24" s="121" t="s">
        <v>65</v>
      </c>
      <c r="B24" s="177">
        <v>2985.1012062344153</v>
      </c>
      <c r="C24" s="219">
        <v>3382.0789778359767</v>
      </c>
      <c r="D24" s="219">
        <v>3260.7190331720763</v>
      </c>
      <c r="E24" s="219">
        <v>-121.35994466390048</v>
      </c>
      <c r="F24" s="219">
        <v>275.61782693766099</v>
      </c>
      <c r="G24" s="219">
        <v>-3.5883237931230241</v>
      </c>
      <c r="H24" s="219">
        <v>8.208698983605899</v>
      </c>
      <c r="I24" s="219">
        <v>11.917306683327951</v>
      </c>
      <c r="J24" s="178">
        <v>9.2331149899383718</v>
      </c>
      <c r="X24" s="149"/>
      <c r="Y24" s="149"/>
      <c r="Z24" s="149"/>
      <c r="AA24" s="149"/>
    </row>
    <row r="25" spans="1:27" ht="16.5">
      <c r="A25" s="121" t="s">
        <v>103</v>
      </c>
      <c r="B25" s="177">
        <v>7609.43504596</v>
      </c>
      <c r="C25" s="177">
        <v>7694.6838988299996</v>
      </c>
      <c r="D25" s="177">
        <v>8094.00120814</v>
      </c>
      <c r="E25" s="177">
        <v>399.31730931000038</v>
      </c>
      <c r="F25" s="177">
        <v>484.56616217999999</v>
      </c>
      <c r="G25" s="177">
        <v>5.1895219421647596</v>
      </c>
      <c r="H25" s="177">
        <v>-1.9307081682070333</v>
      </c>
      <c r="I25" s="177">
        <v>1.7292936907462604</v>
      </c>
      <c r="J25" s="178">
        <v>6.3679650230704823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-860.81828130010035</v>
      </c>
      <c r="C26" s="185">
        <v>-928.85817063330603</v>
      </c>
      <c r="D26" s="185">
        <v>-928.25609790902877</v>
      </c>
      <c r="E26" s="185">
        <v>0.60207272427726366</v>
      </c>
      <c r="F26" s="185">
        <v>-67.437816608928415</v>
      </c>
      <c r="G26" s="185">
        <v>-6.4818585152423225E-2</v>
      </c>
      <c r="H26" s="185">
        <v>4.6477779809490585</v>
      </c>
      <c r="I26" s="185">
        <v>8.9614286161765193</v>
      </c>
      <c r="J26" s="186">
        <v>7.8341524656140535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89" t="s">
        <v>102</v>
      </c>
      <c r="B29" s="290"/>
      <c r="C29" s="290"/>
      <c r="D29" s="290"/>
      <c r="E29" s="290"/>
      <c r="F29" s="290"/>
      <c r="G29" s="290"/>
      <c r="H29" s="290"/>
      <c r="I29" s="290"/>
      <c r="J29" s="291"/>
    </row>
    <row r="30" spans="1:27" ht="19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4"/>
    </row>
    <row r="31" spans="1:27" ht="16.5">
      <c r="A31" s="140"/>
      <c r="B31" s="295" t="str">
        <f>B4</f>
        <v>N$ Million</v>
      </c>
      <c r="C31" s="297"/>
      <c r="D31" s="296"/>
      <c r="E31" s="295" t="s">
        <v>1</v>
      </c>
      <c r="F31" s="296"/>
      <c r="G31" s="144" t="s">
        <v>2</v>
      </c>
      <c r="H31" s="295" t="str">
        <f>H4</f>
        <v>Annual percentage change</v>
      </c>
      <c r="I31" s="297"/>
      <c r="J31" s="298"/>
    </row>
    <row r="32" spans="1:27" ht="17.25" thickBot="1">
      <c r="A32" s="141"/>
      <c r="B32" s="146">
        <f>B5</f>
        <v>43768</v>
      </c>
      <c r="C32" s="146">
        <f>C5</f>
        <v>44104</v>
      </c>
      <c r="D32" s="117">
        <f>D5</f>
        <v>44135</v>
      </c>
      <c r="E32" s="146" t="s">
        <v>4</v>
      </c>
      <c r="F32" s="138" t="s">
        <v>5</v>
      </c>
      <c r="G32" s="146" t="s">
        <v>4</v>
      </c>
      <c r="H32" s="118">
        <f>H5</f>
        <v>44074</v>
      </c>
      <c r="I32" s="147">
        <f>I5</f>
        <v>44104</v>
      </c>
      <c r="J32" s="136">
        <f>J5</f>
        <v>44135</v>
      </c>
    </row>
    <row r="33" spans="1:27" ht="17.25" thickTop="1">
      <c r="A33" s="142" t="s">
        <v>50</v>
      </c>
      <c r="B33" s="222">
        <v>157075.26714531824</v>
      </c>
      <c r="C33" s="223">
        <v>166961.68962648837</v>
      </c>
      <c r="D33" s="223">
        <v>167601.45724274282</v>
      </c>
      <c r="E33" s="223">
        <v>639.76761625445215</v>
      </c>
      <c r="F33" s="223">
        <v>10526.19009742458</v>
      </c>
      <c r="G33" s="222">
        <v>0.38318228432262913</v>
      </c>
      <c r="H33" s="223">
        <v>7.3621196332556167</v>
      </c>
      <c r="I33" s="223">
        <v>6.8603957527052302</v>
      </c>
      <c r="J33" s="225">
        <v>6.7013669871312658</v>
      </c>
      <c r="X33" s="149"/>
      <c r="Y33" s="149"/>
      <c r="Z33" s="149"/>
      <c r="AA33" s="149"/>
    </row>
    <row r="34" spans="1:27" ht="16.5">
      <c r="A34" s="121" t="s">
        <v>51</v>
      </c>
      <c r="B34" s="223">
        <v>19690.494247923252</v>
      </c>
      <c r="C34" s="223">
        <v>23109.26885823741</v>
      </c>
      <c r="D34" s="223">
        <v>22481.335725472516</v>
      </c>
      <c r="E34" s="223">
        <v>-627.93313276489425</v>
      </c>
      <c r="F34" s="223">
        <v>2790.8414775492638</v>
      </c>
      <c r="G34" s="223">
        <v>-2.7172349615079412</v>
      </c>
      <c r="H34" s="223">
        <v>16.375667920695932</v>
      </c>
      <c r="I34" s="223">
        <v>21.228568939384402</v>
      </c>
      <c r="J34" s="225">
        <v>14.173547105571572</v>
      </c>
      <c r="X34" s="149"/>
      <c r="Y34" s="149"/>
      <c r="Z34" s="149"/>
      <c r="AA34" s="149"/>
    </row>
    <row r="35" spans="1:27" ht="16.5">
      <c r="A35" s="123" t="s">
        <v>67</v>
      </c>
      <c r="B35" s="224">
        <v>218.68172040080387</v>
      </c>
      <c r="C35" s="224">
        <v>195.39735833113295</v>
      </c>
      <c r="D35" s="224">
        <v>177.56669565113296</v>
      </c>
      <c r="E35" s="224">
        <v>-17.830662679999989</v>
      </c>
      <c r="F35" s="224">
        <v>-41.115024749670908</v>
      </c>
      <c r="G35" s="224">
        <v>-9.1253345655692044</v>
      </c>
      <c r="H35" s="224">
        <v>25.347162567115802</v>
      </c>
      <c r="I35" s="224">
        <v>7.2569707896708451</v>
      </c>
      <c r="J35" s="226">
        <v>-18.801308437812963</v>
      </c>
      <c r="X35" s="149"/>
      <c r="Y35" s="149"/>
      <c r="Z35" s="149"/>
      <c r="AA35" s="149"/>
    </row>
    <row r="36" spans="1:27" ht="16.5">
      <c r="A36" s="123" t="s">
        <v>52</v>
      </c>
      <c r="B36" s="224">
        <v>10371.689491543537</v>
      </c>
      <c r="C36" s="224">
        <v>12758.000785300001</v>
      </c>
      <c r="D36" s="224">
        <v>11299.08665497069</v>
      </c>
      <c r="E36" s="224">
        <v>-1458.9141303293109</v>
      </c>
      <c r="F36" s="224">
        <v>927.39716342715292</v>
      </c>
      <c r="G36" s="224">
        <v>-11.435287980310349</v>
      </c>
      <c r="H36" s="224">
        <v>25.174595524736773</v>
      </c>
      <c r="I36" s="224">
        <v>28.164927804461257</v>
      </c>
      <c r="J36" s="226">
        <v>8.9416209787546848</v>
      </c>
      <c r="X36" s="149"/>
      <c r="Y36" s="149"/>
      <c r="Z36" s="149"/>
      <c r="AA36" s="149"/>
    </row>
    <row r="37" spans="1:27" ht="16.5">
      <c r="A37" s="123" t="s">
        <v>68</v>
      </c>
      <c r="B37" s="224">
        <v>999.97880742999996</v>
      </c>
      <c r="C37" s="224">
        <v>627.49838513950499</v>
      </c>
      <c r="D37" s="224">
        <v>630.57438513950501</v>
      </c>
      <c r="E37" s="224">
        <v>3.0760000000000218</v>
      </c>
      <c r="F37" s="224">
        <v>-369.40442229049495</v>
      </c>
      <c r="G37" s="224">
        <v>0.49020046470975842</v>
      </c>
      <c r="H37" s="224">
        <v>-34.811265353997115</v>
      </c>
      <c r="I37" s="224">
        <v>-37.234310948999074</v>
      </c>
      <c r="J37" s="226">
        <v>-36.941225108548494</v>
      </c>
      <c r="X37" s="149"/>
      <c r="Y37" s="149"/>
      <c r="Z37" s="149"/>
      <c r="AA37" s="149"/>
    </row>
    <row r="38" spans="1:27" ht="16.5">
      <c r="A38" s="123" t="s">
        <v>69</v>
      </c>
      <c r="B38" s="224">
        <v>8100.1442285489111</v>
      </c>
      <c r="C38" s="224">
        <v>9528.3723294667725</v>
      </c>
      <c r="D38" s="224">
        <v>10374.107989711189</v>
      </c>
      <c r="E38" s="224">
        <v>845.73566024441607</v>
      </c>
      <c r="F38" s="224">
        <v>2273.9637611622775</v>
      </c>
      <c r="G38" s="224">
        <v>8.8759720023634543</v>
      </c>
      <c r="H38" s="224">
        <v>11.224352343925958</v>
      </c>
      <c r="I38" s="224">
        <v>20.212503988356971</v>
      </c>
      <c r="J38" s="226">
        <v>28.073126811096841</v>
      </c>
      <c r="X38" s="149"/>
      <c r="Y38" s="149"/>
      <c r="Z38" s="149"/>
      <c r="AA38" s="149"/>
    </row>
    <row r="39" spans="1:27" ht="16.5">
      <c r="A39" s="121" t="s">
        <v>55</v>
      </c>
      <c r="B39" s="223">
        <v>137384.77289739499</v>
      </c>
      <c r="C39" s="223">
        <v>143852.42076825094</v>
      </c>
      <c r="D39" s="223">
        <v>145120.12151727031</v>
      </c>
      <c r="E39" s="223">
        <v>1267.7007490193646</v>
      </c>
      <c r="F39" s="223">
        <v>7735.3486198753235</v>
      </c>
      <c r="G39" s="223">
        <v>0.88125089744694662</v>
      </c>
      <c r="H39" s="223">
        <v>5.9919996114913516</v>
      </c>
      <c r="I39" s="223">
        <v>4.8637952416190586</v>
      </c>
      <c r="J39" s="225">
        <v>5.6304264706631244</v>
      </c>
      <c r="X39" s="149"/>
      <c r="Y39" s="149"/>
      <c r="Z39" s="149"/>
      <c r="AA39" s="149"/>
    </row>
    <row r="40" spans="1:27" ht="16.5">
      <c r="A40" s="123" t="s">
        <v>70</v>
      </c>
      <c r="B40" s="224">
        <v>4598.7702734291961</v>
      </c>
      <c r="C40" s="224">
        <v>5078.3824002688671</v>
      </c>
      <c r="D40" s="224">
        <v>5674.430831548867</v>
      </c>
      <c r="E40" s="224">
        <v>596.04843127999993</v>
      </c>
      <c r="F40" s="224">
        <v>1075.6605581196709</v>
      </c>
      <c r="G40" s="224">
        <v>11.736974183914214</v>
      </c>
      <c r="H40" s="224">
        <v>-35.882843348367857</v>
      </c>
      <c r="I40" s="224">
        <v>-8.4198704050534445</v>
      </c>
      <c r="J40" s="226">
        <v>23.390178116411448</v>
      </c>
      <c r="X40" s="149"/>
      <c r="Y40" s="149"/>
      <c r="Z40" s="149"/>
      <c r="AA40" s="149"/>
    </row>
    <row r="41" spans="1:27" ht="16.5">
      <c r="A41" s="123" t="s">
        <v>57</v>
      </c>
      <c r="B41" s="224">
        <v>23344.380146170854</v>
      </c>
      <c r="C41" s="224">
        <v>29462.016776850403</v>
      </c>
      <c r="D41" s="224">
        <v>30181.485837836248</v>
      </c>
      <c r="E41" s="224">
        <v>719.46906098584441</v>
      </c>
      <c r="F41" s="224">
        <v>6837.1056916653943</v>
      </c>
      <c r="G41" s="224">
        <v>2.4420224400631128</v>
      </c>
      <c r="H41" s="224">
        <v>38.057443416758503</v>
      </c>
      <c r="I41" s="224">
        <v>27.326358961625957</v>
      </c>
      <c r="J41" s="226">
        <v>29.288015568864324</v>
      </c>
      <c r="X41" s="149"/>
      <c r="Y41" s="149"/>
      <c r="Z41" s="149"/>
      <c r="AA41" s="149"/>
    </row>
    <row r="42" spans="1:27" ht="16.5">
      <c r="A42" s="123" t="s">
        <v>10</v>
      </c>
      <c r="B42" s="224">
        <v>6426.2975816522303</v>
      </c>
      <c r="C42" s="224">
        <v>5661.8114384577702</v>
      </c>
      <c r="D42" s="224">
        <v>5621.4833072599959</v>
      </c>
      <c r="E42" s="224">
        <v>-40.328131197774383</v>
      </c>
      <c r="F42" s="224">
        <v>-804.81427439223444</v>
      </c>
      <c r="G42" s="224">
        <v>-0.71228319127419581</v>
      </c>
      <c r="H42" s="224">
        <v>3.3193925150737442</v>
      </c>
      <c r="I42" s="224">
        <v>-2.702386617602869</v>
      </c>
      <c r="J42" s="226">
        <v>-12.523762931397158</v>
      </c>
      <c r="X42" s="149"/>
      <c r="Y42" s="149"/>
      <c r="Z42" s="149"/>
      <c r="AA42" s="149"/>
    </row>
    <row r="43" spans="1:27" ht="16.5">
      <c r="A43" s="123" t="s">
        <v>71</v>
      </c>
      <c r="B43" s="224">
        <v>415.04231692999997</v>
      </c>
      <c r="C43" s="224">
        <v>106.38825761999999</v>
      </c>
      <c r="D43" s="224">
        <v>95.806761320000021</v>
      </c>
      <c r="E43" s="224">
        <v>-10.581496299999969</v>
      </c>
      <c r="F43" s="224">
        <v>-319.23555560999995</v>
      </c>
      <c r="G43" s="224">
        <v>-9.9461129796816579</v>
      </c>
      <c r="H43" s="224">
        <v>-21.111590144963969</v>
      </c>
      <c r="I43" s="224">
        <v>-71.374455339438413</v>
      </c>
      <c r="J43" s="226">
        <v>-76.916387218376443</v>
      </c>
      <c r="X43" s="149"/>
      <c r="Y43" s="149"/>
      <c r="Z43" s="149"/>
      <c r="AA43" s="149"/>
    </row>
    <row r="44" spans="1:27" ht="16.5">
      <c r="A44" s="123" t="s">
        <v>12</v>
      </c>
      <c r="B44" s="224">
        <v>1288.9552195356093</v>
      </c>
      <c r="C44" s="224">
        <v>498.65691552049492</v>
      </c>
      <c r="D44" s="224">
        <v>474.2762515304949</v>
      </c>
      <c r="E44" s="224">
        <v>-24.380663990000016</v>
      </c>
      <c r="F44" s="224">
        <v>-814.67896800511448</v>
      </c>
      <c r="G44" s="224">
        <v>-4.8892661930801893</v>
      </c>
      <c r="H44" s="224">
        <v>-52.095258170217924</v>
      </c>
      <c r="I44" s="224">
        <v>-65.389934010287675</v>
      </c>
      <c r="J44" s="226">
        <v>-63.204598240319839</v>
      </c>
      <c r="X44" s="149"/>
      <c r="Y44" s="149"/>
      <c r="Z44" s="149"/>
      <c r="AA44" s="149"/>
    </row>
    <row r="45" spans="1:27" ht="16.5">
      <c r="A45" s="123" t="s">
        <v>72</v>
      </c>
      <c r="B45" s="224">
        <v>43871.50727017488</v>
      </c>
      <c r="C45" s="224">
        <v>43598.406509774679</v>
      </c>
      <c r="D45" s="224">
        <v>43204.157735247223</v>
      </c>
      <c r="E45" s="224">
        <v>-394.24877452745568</v>
      </c>
      <c r="F45" s="224">
        <v>-667.34953492765635</v>
      </c>
      <c r="G45" s="224">
        <v>-0.90427335787849472</v>
      </c>
      <c r="H45" s="224">
        <v>1.237771994680557</v>
      </c>
      <c r="I45" s="224">
        <v>-1.4336884562370642</v>
      </c>
      <c r="J45" s="226">
        <v>-1.5211456739288707</v>
      </c>
      <c r="X45" s="149"/>
      <c r="Y45" s="149"/>
      <c r="Z45" s="149"/>
      <c r="AA45" s="149"/>
    </row>
    <row r="46" spans="1:27" ht="16.5">
      <c r="A46" s="123" t="s">
        <v>14</v>
      </c>
      <c r="B46" s="224">
        <v>57439.820089502209</v>
      </c>
      <c r="C46" s="224">
        <v>59446.758469758737</v>
      </c>
      <c r="D46" s="224">
        <v>59868.480792527502</v>
      </c>
      <c r="E46" s="224">
        <v>421.72232276876457</v>
      </c>
      <c r="F46" s="224">
        <v>2428.6607030252926</v>
      </c>
      <c r="G46" s="224">
        <v>0.70941180583177754</v>
      </c>
      <c r="H46" s="224">
        <v>4.2751169516707535</v>
      </c>
      <c r="I46" s="224">
        <v>4.9704112370845479</v>
      </c>
      <c r="J46" s="226">
        <v>4.228182990895462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157075.26682069883</v>
      </c>
      <c r="C48" s="223">
        <v>166961.68994527386</v>
      </c>
      <c r="D48" s="223">
        <v>167601.45698643193</v>
      </c>
      <c r="E48" s="223">
        <v>639.76704115807661</v>
      </c>
      <c r="F48" s="223">
        <v>10526.190165733104</v>
      </c>
      <c r="G48" s="223">
        <v>0.38318193914290077</v>
      </c>
      <c r="H48" s="223">
        <v>7.3621186928459963</v>
      </c>
      <c r="I48" s="223">
        <v>6.860395931969677</v>
      </c>
      <c r="J48" s="225">
        <v>6.7013670444683981</v>
      </c>
      <c r="X48" s="149"/>
      <c r="Y48" s="149"/>
      <c r="Z48" s="149"/>
      <c r="AA48" s="149"/>
    </row>
    <row r="49" spans="1:27" ht="16.5">
      <c r="A49" s="121" t="s">
        <v>73</v>
      </c>
      <c r="B49" s="223">
        <v>6020.3459604299987</v>
      </c>
      <c r="C49" s="223">
        <v>7730.3715610399986</v>
      </c>
      <c r="D49" s="223">
        <v>7029.5806241600003</v>
      </c>
      <c r="E49" s="223">
        <v>-700.7909368799983</v>
      </c>
      <c r="F49" s="223">
        <v>1009.2346637300016</v>
      </c>
      <c r="G49" s="223">
        <v>-9.0654237166540241</v>
      </c>
      <c r="H49" s="223">
        <v>10.453165569400412</v>
      </c>
      <c r="I49" s="223">
        <v>-1.3799457798020995</v>
      </c>
      <c r="J49" s="225">
        <v>16.76373202409647</v>
      </c>
      <c r="X49" s="149"/>
      <c r="Y49" s="149"/>
      <c r="Z49" s="149"/>
      <c r="AA49" s="149"/>
    </row>
    <row r="50" spans="1:27" ht="16.5">
      <c r="A50" s="123" t="s">
        <v>52</v>
      </c>
      <c r="B50" s="224">
        <v>3611.8264666900004</v>
      </c>
      <c r="C50" s="224">
        <v>4888.2832697999993</v>
      </c>
      <c r="D50" s="224">
        <v>4203.4181035299998</v>
      </c>
      <c r="E50" s="224">
        <v>-684.86516626999946</v>
      </c>
      <c r="F50" s="224">
        <v>591.59163683999941</v>
      </c>
      <c r="G50" s="224">
        <v>-14.010341227586437</v>
      </c>
      <c r="H50" s="224">
        <v>14.768705905014599</v>
      </c>
      <c r="I50" s="224">
        <v>-5.192432613701456</v>
      </c>
      <c r="J50" s="226">
        <v>16.379292922734294</v>
      </c>
      <c r="X50" s="149"/>
      <c r="Y50" s="149"/>
      <c r="Z50" s="149"/>
      <c r="AA50" s="149"/>
    </row>
    <row r="51" spans="1:27" ht="16.5">
      <c r="A51" s="123" t="s">
        <v>74</v>
      </c>
      <c r="B51" s="224">
        <v>453.77080095000002</v>
      </c>
      <c r="C51" s="224">
        <v>454.08917983999999</v>
      </c>
      <c r="D51" s="224">
        <v>452.45376931999994</v>
      </c>
      <c r="E51" s="224">
        <v>-1.6354105200000504</v>
      </c>
      <c r="F51" s="224">
        <v>-1.3170316300000877</v>
      </c>
      <c r="G51" s="224">
        <v>-0.36015183638075143</v>
      </c>
      <c r="H51" s="224">
        <v>-19.382589186894876</v>
      </c>
      <c r="I51" s="224">
        <v>-18.462583433962877</v>
      </c>
      <c r="J51" s="226">
        <v>-0.29024159933666738</v>
      </c>
      <c r="X51" s="149"/>
      <c r="Y51" s="149"/>
      <c r="Z51" s="149"/>
      <c r="AA51" s="149"/>
    </row>
    <row r="52" spans="1:27" ht="16.5">
      <c r="A52" s="123" t="s">
        <v>68</v>
      </c>
      <c r="B52" s="224">
        <v>524.02913965000005</v>
      </c>
      <c r="C52" s="224">
        <v>714.71083837999993</v>
      </c>
      <c r="D52" s="224">
        <v>814.89116444000001</v>
      </c>
      <c r="E52" s="224">
        <v>100.18032606000008</v>
      </c>
      <c r="F52" s="224">
        <v>290.86202478999996</v>
      </c>
      <c r="G52" s="224">
        <v>14.016903155837682</v>
      </c>
      <c r="H52" s="224">
        <v>-25.986825243033053</v>
      </c>
      <c r="I52" s="224">
        <v>-5.0793764133052264</v>
      </c>
      <c r="J52" s="226">
        <v>55.504933367687755</v>
      </c>
      <c r="X52" s="149"/>
      <c r="Y52" s="149"/>
      <c r="Z52" s="149"/>
      <c r="AA52" s="149"/>
    </row>
    <row r="53" spans="1:27" ht="16.5">
      <c r="A53" s="123" t="s">
        <v>75</v>
      </c>
      <c r="B53" s="224">
        <v>1430.7195531399989</v>
      </c>
      <c r="C53" s="224">
        <v>1673.2882730200001</v>
      </c>
      <c r="D53" s="224">
        <v>1558.81758687</v>
      </c>
      <c r="E53" s="224">
        <v>-114.47068615000012</v>
      </c>
      <c r="F53" s="224">
        <v>128.09803373000113</v>
      </c>
      <c r="G53" s="224">
        <v>-6.8410618777241581</v>
      </c>
      <c r="H53" s="224">
        <v>30.954200445485696</v>
      </c>
      <c r="I53" s="224">
        <v>21.900392118784367</v>
      </c>
      <c r="J53" s="226">
        <v>8.9533992492703618</v>
      </c>
      <c r="X53" s="149"/>
      <c r="Y53" s="149"/>
      <c r="Z53" s="149"/>
      <c r="AA53" s="149"/>
    </row>
    <row r="54" spans="1:27" ht="16.5">
      <c r="A54" s="121" t="s">
        <v>76</v>
      </c>
      <c r="B54" s="223">
        <v>151054.92086026884</v>
      </c>
      <c r="C54" s="223">
        <v>159231.31838423386</v>
      </c>
      <c r="D54" s="223">
        <v>160571.87636227193</v>
      </c>
      <c r="E54" s="223">
        <v>1340.5579780380649</v>
      </c>
      <c r="F54" s="223">
        <v>9516.9555020030821</v>
      </c>
      <c r="G54" s="223">
        <v>0.84189341119642336</v>
      </c>
      <c r="H54" s="223">
        <v>7.2275451171277041</v>
      </c>
      <c r="I54" s="223">
        <v>7.2956410829285687</v>
      </c>
      <c r="J54" s="225">
        <v>6.3003280183150139</v>
      </c>
      <c r="X54" s="149"/>
      <c r="Y54" s="149"/>
      <c r="Z54" s="149"/>
      <c r="AA54" s="149"/>
    </row>
    <row r="55" spans="1:27" ht="16.5">
      <c r="A55" s="121" t="s">
        <v>77</v>
      </c>
      <c r="B55" s="223">
        <v>111743.98232011151</v>
      </c>
      <c r="C55" s="223">
        <v>122852.90839994902</v>
      </c>
      <c r="D55" s="223">
        <v>124731.82460538053</v>
      </c>
      <c r="E55" s="223">
        <v>1878.9162054315093</v>
      </c>
      <c r="F55" s="223">
        <v>12987.842285269027</v>
      </c>
      <c r="G55" s="223">
        <v>1.5294031129606367</v>
      </c>
      <c r="H55" s="223">
        <v>11.600760756727112</v>
      </c>
      <c r="I55" s="223">
        <v>11.393345781504948</v>
      </c>
      <c r="J55" s="225">
        <v>11.622856117712828</v>
      </c>
      <c r="X55" s="149"/>
      <c r="Y55" s="149"/>
      <c r="Z55" s="149"/>
      <c r="AA55" s="149"/>
    </row>
    <row r="56" spans="1:27" ht="15">
      <c r="A56" s="125" t="s">
        <v>78</v>
      </c>
      <c r="B56" s="224">
        <v>53119.116555453053</v>
      </c>
      <c r="C56" s="224">
        <v>60114.414636000452</v>
      </c>
      <c r="D56" s="224">
        <v>60341.271534412161</v>
      </c>
      <c r="E56" s="224">
        <v>226.85689841170824</v>
      </c>
      <c r="F56" s="224">
        <v>7222.1549789591081</v>
      </c>
      <c r="G56" s="224">
        <v>0.37737520989824702</v>
      </c>
      <c r="H56" s="224">
        <v>16.172298720065598</v>
      </c>
      <c r="I56" s="224">
        <v>16.647396843745099</v>
      </c>
      <c r="J56" s="226">
        <v>13.596150401747792</v>
      </c>
      <c r="X56" s="149"/>
      <c r="Y56" s="149"/>
      <c r="Z56" s="149"/>
      <c r="AA56" s="149"/>
    </row>
    <row r="57" spans="1:27" ht="15">
      <c r="A57" s="125" t="s">
        <v>75</v>
      </c>
      <c r="B57" s="224">
        <v>58624.865764658447</v>
      </c>
      <c r="C57" s="224">
        <v>62738.493763948572</v>
      </c>
      <c r="D57" s="224">
        <v>64390.553070968366</v>
      </c>
      <c r="E57" s="224">
        <v>1652.0593070197938</v>
      </c>
      <c r="F57" s="224">
        <v>5765.6873063099192</v>
      </c>
      <c r="G57" s="224">
        <v>2.633246684620147</v>
      </c>
      <c r="H57" s="224">
        <v>7.6661335825186399</v>
      </c>
      <c r="I57" s="224">
        <v>6.784705343598759</v>
      </c>
      <c r="J57" s="226">
        <v>9.8348835960759118</v>
      </c>
      <c r="X57" s="149"/>
      <c r="Y57" s="149"/>
      <c r="Z57" s="149"/>
      <c r="AA57" s="149"/>
    </row>
    <row r="58" spans="1:27" ht="16.5">
      <c r="A58" s="121" t="s">
        <v>79</v>
      </c>
      <c r="B58" s="223">
        <v>2946.5941492300003</v>
      </c>
      <c r="C58" s="223">
        <v>4839.5679507200002</v>
      </c>
      <c r="D58" s="223">
        <v>4310.5162739500001</v>
      </c>
      <c r="E58" s="223">
        <v>-529.05167677000009</v>
      </c>
      <c r="F58" s="223">
        <v>1363.9221247199998</v>
      </c>
      <c r="G58" s="223">
        <v>-10.931795609798002</v>
      </c>
      <c r="H58" s="223">
        <v>38.619214840008482</v>
      </c>
      <c r="I58" s="223">
        <v>44.083255230993728</v>
      </c>
      <c r="J58" s="225">
        <v>46.288089083337724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5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30497.32808119</v>
      </c>
      <c r="C60" s="223">
        <v>24421.236736880001</v>
      </c>
      <c r="D60" s="223">
        <v>24272.657029279999</v>
      </c>
      <c r="E60" s="223">
        <v>-148.57970760000171</v>
      </c>
      <c r="F60" s="223">
        <v>-6224.6710519100016</v>
      </c>
      <c r="G60" s="223">
        <v>-0.60840369880048684</v>
      </c>
      <c r="H60" s="223">
        <v>-19.333477000627724</v>
      </c>
      <c r="I60" s="223">
        <v>-18.665778170186783</v>
      </c>
      <c r="J60" s="225">
        <v>-20.410545590547073</v>
      </c>
      <c r="X60" s="149"/>
      <c r="Y60" s="149"/>
      <c r="Z60" s="149"/>
      <c r="AA60" s="149"/>
    </row>
    <row r="61" spans="1:27" ht="16.5">
      <c r="A61" s="121" t="s">
        <v>82</v>
      </c>
      <c r="B61" s="223">
        <v>2224.8254577599996</v>
      </c>
      <c r="C61" s="223">
        <v>2378.10052885</v>
      </c>
      <c r="D61" s="223">
        <v>2396.6253542199997</v>
      </c>
      <c r="E61" s="223">
        <v>18.524825369999689</v>
      </c>
      <c r="F61" s="223">
        <v>171.79989646000013</v>
      </c>
      <c r="G61" s="223">
        <v>0.77897570541132666</v>
      </c>
      <c r="H61" s="223">
        <v>28.037007931861098</v>
      </c>
      <c r="I61" s="223">
        <v>8.4818256984683984</v>
      </c>
      <c r="J61" s="225">
        <v>7.7219494167857903</v>
      </c>
      <c r="X61" s="149"/>
      <c r="Y61" s="149"/>
      <c r="Z61" s="149"/>
      <c r="AA61" s="149"/>
    </row>
    <row r="62" spans="1:27" ht="16.5">
      <c r="A62" s="121" t="s">
        <v>83</v>
      </c>
      <c r="B62" s="223">
        <v>62.220778039999999</v>
      </c>
      <c r="C62" s="223">
        <v>66.900000000000006</v>
      </c>
      <c r="D62" s="223">
        <v>67.093000000000004</v>
      </c>
      <c r="E62" s="223">
        <v>0.19299999999999784</v>
      </c>
      <c r="F62" s="223">
        <v>4.8722219600000045</v>
      </c>
      <c r="G62" s="223">
        <v>0.28849028400597376</v>
      </c>
      <c r="H62" s="223">
        <v>-81.361287409572142</v>
      </c>
      <c r="I62" s="223">
        <v>-74.963993890563501</v>
      </c>
      <c r="J62" s="225">
        <v>7.8305384687857611</v>
      </c>
      <c r="X62" s="149"/>
      <c r="Y62" s="149"/>
      <c r="Z62" s="149"/>
      <c r="AA62" s="149"/>
    </row>
    <row r="63" spans="1:27" ht="16.5">
      <c r="A63" s="121" t="s">
        <v>68</v>
      </c>
      <c r="B63" s="223">
        <v>8.4251652300000011</v>
      </c>
      <c r="C63" s="223">
        <v>8.8310460000000006</v>
      </c>
      <c r="D63" s="223">
        <v>8.8738292300000019</v>
      </c>
      <c r="E63" s="223">
        <v>4.2783230000001282E-2</v>
      </c>
      <c r="F63" s="223">
        <v>0.44866400000000084</v>
      </c>
      <c r="G63" s="223">
        <v>0.48446390155822883</v>
      </c>
      <c r="H63" s="223">
        <v>-72.586512296102967</v>
      </c>
      <c r="I63" s="223">
        <v>-72.482879591058094</v>
      </c>
      <c r="J63" s="225">
        <v>5.325284285255492</v>
      </c>
      <c r="X63" s="149"/>
      <c r="Y63" s="149"/>
      <c r="Z63" s="149"/>
      <c r="AA63" s="149"/>
    </row>
    <row r="64" spans="1:27" ht="16.5">
      <c r="A64" s="121" t="s">
        <v>84</v>
      </c>
      <c r="B64" s="223">
        <v>162.95567800000001</v>
      </c>
      <c r="C64" s="223">
        <v>201.214</v>
      </c>
      <c r="D64" s="223">
        <v>242.19299999999998</v>
      </c>
      <c r="E64" s="223">
        <v>40.978999999999985</v>
      </c>
      <c r="F64" s="223">
        <v>79.237321999999978</v>
      </c>
      <c r="G64" s="223">
        <v>20.365879113779357</v>
      </c>
      <c r="H64" s="223">
        <v>0.88244937794215161</v>
      </c>
      <c r="I64" s="223">
        <v>15.18321334523813</v>
      </c>
      <c r="J64" s="225">
        <v>48.625075831969468</v>
      </c>
      <c r="X64" s="149"/>
      <c r="Y64" s="149"/>
      <c r="Z64" s="149"/>
      <c r="AA64" s="149"/>
    </row>
    <row r="65" spans="1:27" ht="16.5">
      <c r="A65" s="121" t="s">
        <v>126</v>
      </c>
      <c r="B65" s="223">
        <v>20870.984025739999</v>
      </c>
      <c r="C65" s="223">
        <v>21704.39818181</v>
      </c>
      <c r="D65" s="223">
        <v>21928.994807710002</v>
      </c>
      <c r="E65" s="223">
        <v>224.59662590000153</v>
      </c>
      <c r="F65" s="223">
        <v>1058.0107819700024</v>
      </c>
      <c r="G65" s="223">
        <v>1.0347977585862367</v>
      </c>
      <c r="H65" s="223">
        <v>6.7264842299685341</v>
      </c>
      <c r="I65" s="223">
        <v>5.3483532956090301</v>
      </c>
      <c r="J65" s="225">
        <v>5.06929036343071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-17462.394795032647</v>
      </c>
      <c r="C66" s="232">
        <v>-17241.838459975155</v>
      </c>
      <c r="D66" s="232">
        <v>-17386.901537498608</v>
      </c>
      <c r="E66" s="232">
        <v>-145.0630775234531</v>
      </c>
      <c r="F66" s="232">
        <v>75.493257534039003</v>
      </c>
      <c r="G66" s="232">
        <v>0.84134344408921891</v>
      </c>
      <c r="H66" s="232">
        <v>-6.7265517541194981</v>
      </c>
      <c r="I66" s="232">
        <v>-6.9844838880292031</v>
      </c>
      <c r="J66" s="233">
        <v>-0.43231903997219945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89" t="s">
        <v>124</v>
      </c>
      <c r="B69" s="290"/>
      <c r="C69" s="290"/>
      <c r="D69" s="290"/>
      <c r="E69" s="290"/>
      <c r="F69" s="290"/>
      <c r="G69" s="290"/>
      <c r="H69" s="290"/>
      <c r="I69" s="290"/>
      <c r="J69" s="291"/>
    </row>
    <row r="70" spans="1:27" ht="19.5" customHeight="1">
      <c r="A70" s="292"/>
      <c r="B70" s="293"/>
      <c r="C70" s="293"/>
      <c r="D70" s="293"/>
      <c r="E70" s="293"/>
      <c r="F70" s="293"/>
      <c r="G70" s="293"/>
      <c r="H70" s="293"/>
      <c r="I70" s="293"/>
      <c r="J70" s="294"/>
    </row>
    <row r="71" spans="1:27" ht="19.5" customHeight="1">
      <c r="A71" s="140"/>
      <c r="B71" s="295" t="str">
        <f>B4</f>
        <v>N$ Million</v>
      </c>
      <c r="C71" s="297"/>
      <c r="D71" s="296"/>
      <c r="E71" s="295" t="s">
        <v>1</v>
      </c>
      <c r="F71" s="296"/>
      <c r="G71" s="143" t="s">
        <v>2</v>
      </c>
      <c r="H71" s="295" t="str">
        <f>H4</f>
        <v>Annual percentage change</v>
      </c>
      <c r="I71" s="297"/>
      <c r="J71" s="298"/>
    </row>
    <row r="72" spans="1:27" ht="17.25" thickBot="1">
      <c r="A72" s="141"/>
      <c r="B72" s="139">
        <f>B5</f>
        <v>43768</v>
      </c>
      <c r="C72" s="139">
        <f>C5</f>
        <v>44104</v>
      </c>
      <c r="D72" s="146">
        <f>D5</f>
        <v>44135</v>
      </c>
      <c r="E72" s="146" t="s">
        <v>4</v>
      </c>
      <c r="F72" s="138" t="s">
        <v>5</v>
      </c>
      <c r="G72" s="146" t="s">
        <v>4</v>
      </c>
      <c r="H72" s="139">
        <f>H5</f>
        <v>44074</v>
      </c>
      <c r="I72" s="139">
        <f>I5</f>
        <v>44104</v>
      </c>
      <c r="J72" s="148">
        <f>J5</f>
        <v>44135</v>
      </c>
    </row>
    <row r="73" spans="1:27" ht="17.25" thickTop="1">
      <c r="A73" s="121" t="s">
        <v>50</v>
      </c>
      <c r="B73" s="223">
        <v>167319.26451530895</v>
      </c>
      <c r="C73" s="223">
        <v>176044.2445257862</v>
      </c>
      <c r="D73" s="223">
        <v>177947.55790076492</v>
      </c>
      <c r="E73" s="223">
        <v>1903.313374978723</v>
      </c>
      <c r="F73" s="223">
        <v>10628.293385455967</v>
      </c>
      <c r="G73" s="223">
        <v>1.0811562627938827</v>
      </c>
      <c r="H73" s="223">
        <v>7.7872117870970925</v>
      </c>
      <c r="I73" s="223">
        <v>7.6117523332038388</v>
      </c>
      <c r="J73" s="225">
        <v>6.3521038155672329</v>
      </c>
    </row>
    <row r="74" spans="1:27" ht="16.5">
      <c r="A74" s="121" t="s">
        <v>6</v>
      </c>
      <c r="B74" s="223">
        <v>43226.518377903165</v>
      </c>
      <c r="C74" s="223">
        <v>43440.908886294113</v>
      </c>
      <c r="D74" s="223">
        <v>46551.213077063476</v>
      </c>
      <c r="E74" s="223">
        <v>3110.3041907693623</v>
      </c>
      <c r="F74" s="223">
        <v>3324.6946991603108</v>
      </c>
      <c r="G74" s="223">
        <v>7.1598506350558466</v>
      </c>
      <c r="H74" s="223">
        <v>5.3929037663338733</v>
      </c>
      <c r="I74" s="223">
        <v>10.100446503177267</v>
      </c>
      <c r="J74" s="225">
        <v>7.6913312103799854</v>
      </c>
      <c r="X74" s="149"/>
      <c r="Y74" s="149"/>
      <c r="Z74" s="149"/>
      <c r="AA74" s="149"/>
    </row>
    <row r="75" spans="1:27" ht="16.5">
      <c r="A75" s="121" t="s">
        <v>7</v>
      </c>
      <c r="B75" s="223">
        <v>124092.74613740579</v>
      </c>
      <c r="C75" s="223">
        <v>132603.33563949208</v>
      </c>
      <c r="D75" s="223">
        <v>131396.34482370145</v>
      </c>
      <c r="E75" s="223">
        <v>-1206.990815790632</v>
      </c>
      <c r="F75" s="223">
        <v>7303.5986862956634</v>
      </c>
      <c r="G75" s="223">
        <v>-0.91022658666149425</v>
      </c>
      <c r="H75" s="223">
        <v>8.6794656651623399</v>
      </c>
      <c r="I75" s="223">
        <v>6.8207413890140742</v>
      </c>
      <c r="J75" s="225">
        <v>5.8855967924253321</v>
      </c>
      <c r="X75" s="149"/>
      <c r="Y75" s="149"/>
      <c r="Z75" s="149"/>
      <c r="AA75" s="149"/>
    </row>
    <row r="76" spans="1:27" ht="16.5">
      <c r="A76" s="107" t="s">
        <v>85</v>
      </c>
      <c r="B76" s="224">
        <v>14569.345123140854</v>
      </c>
      <c r="C76" s="224">
        <v>23199.333450930404</v>
      </c>
      <c r="D76" s="224">
        <v>22036.751491096249</v>
      </c>
      <c r="E76" s="224">
        <v>-1162.581959834155</v>
      </c>
      <c r="F76" s="224">
        <v>7467.4063679553947</v>
      </c>
      <c r="G76" s="224">
        <v>-5.01127311391582</v>
      </c>
      <c r="H76" s="224">
        <v>66.09555467818609</v>
      </c>
      <c r="I76" s="224">
        <v>49.091201747423611</v>
      </c>
      <c r="J76" s="226">
        <v>51.25423486670465</v>
      </c>
      <c r="X76" s="149"/>
      <c r="Y76" s="149"/>
      <c r="Z76" s="149"/>
      <c r="AA76" s="149"/>
    </row>
    <row r="77" spans="1:27" ht="16.5">
      <c r="A77" s="121" t="s">
        <v>86</v>
      </c>
      <c r="B77" s="223">
        <v>109523.40101426493</v>
      </c>
      <c r="C77" s="223">
        <v>109404.00218856169</v>
      </c>
      <c r="D77" s="223">
        <v>109359.5933326052</v>
      </c>
      <c r="E77" s="223">
        <v>-44.408855956484331</v>
      </c>
      <c r="F77" s="223">
        <v>-163.80768165973132</v>
      </c>
      <c r="G77" s="223">
        <v>-4.059161919866483E-2</v>
      </c>
      <c r="H77" s="223">
        <v>2.2065742700558104</v>
      </c>
      <c r="I77" s="223">
        <v>0.76276815888382998</v>
      </c>
      <c r="J77" s="225">
        <v>-0.14956409328303266</v>
      </c>
      <c r="X77" s="149"/>
      <c r="Y77" s="149"/>
      <c r="Z77" s="149"/>
      <c r="AA77" s="149"/>
    </row>
    <row r="78" spans="1:27" ht="16.5">
      <c r="A78" s="111" t="s">
        <v>10</v>
      </c>
      <c r="B78" s="224">
        <v>6426.2985826522299</v>
      </c>
      <c r="C78" s="224">
        <v>5661.8124394577699</v>
      </c>
      <c r="D78" s="224">
        <v>5621.4843082599955</v>
      </c>
      <c r="E78" s="224">
        <v>-40.328131197774383</v>
      </c>
      <c r="F78" s="224">
        <v>-804.81427439223444</v>
      </c>
      <c r="G78" s="224">
        <v>-0.7122830653435841</v>
      </c>
      <c r="H78" s="224">
        <v>3.3193918847936885</v>
      </c>
      <c r="I78" s="224">
        <v>-2.7023861527363522</v>
      </c>
      <c r="J78" s="226">
        <v>-12.52376098061842</v>
      </c>
      <c r="X78" s="149"/>
      <c r="Y78" s="149"/>
      <c r="Z78" s="149"/>
      <c r="AA78" s="149"/>
    </row>
    <row r="79" spans="1:27" ht="16.5">
      <c r="A79" s="111" t="s">
        <v>11</v>
      </c>
      <c r="B79" s="224">
        <v>415.04231692999997</v>
      </c>
      <c r="C79" s="224">
        <v>106.38825761999999</v>
      </c>
      <c r="D79" s="224">
        <v>95.806761320000021</v>
      </c>
      <c r="E79" s="224">
        <v>-10.581496299999969</v>
      </c>
      <c r="F79" s="224">
        <v>-319.23555560999995</v>
      </c>
      <c r="G79" s="224">
        <v>-9.9461129796816579</v>
      </c>
      <c r="H79" s="224">
        <v>-21.111590144963969</v>
      </c>
      <c r="I79" s="224">
        <v>-71.374455339438413</v>
      </c>
      <c r="J79" s="226">
        <v>-76.916387218376443</v>
      </c>
      <c r="X79" s="149"/>
      <c r="Y79" s="149"/>
      <c r="Z79" s="149"/>
      <c r="AA79" s="149"/>
    </row>
    <row r="80" spans="1:27" ht="16.5">
      <c r="A80" s="111" t="s">
        <v>12</v>
      </c>
      <c r="B80" s="224">
        <v>1288.9552195356093</v>
      </c>
      <c r="C80" s="224">
        <v>498.65691552049492</v>
      </c>
      <c r="D80" s="224">
        <v>474.2762515304949</v>
      </c>
      <c r="E80" s="224">
        <v>-24.380663990000016</v>
      </c>
      <c r="F80" s="224">
        <v>-814.67896800511448</v>
      </c>
      <c r="G80" s="224">
        <v>-4.8892661930801893</v>
      </c>
      <c r="H80" s="224">
        <v>-52.095258170217924</v>
      </c>
      <c r="I80" s="224">
        <v>-65.389934010287675</v>
      </c>
      <c r="J80" s="226">
        <v>-63.204598240319839</v>
      </c>
      <c r="X80" s="149"/>
      <c r="Y80" s="149"/>
      <c r="Z80" s="149"/>
      <c r="AA80" s="149"/>
    </row>
    <row r="81" spans="1:27" ht="16.5">
      <c r="A81" s="111" t="s">
        <v>87</v>
      </c>
      <c r="B81" s="224">
        <v>43871.50727017488</v>
      </c>
      <c r="C81" s="224">
        <v>43598.406509774679</v>
      </c>
      <c r="D81" s="224">
        <v>43204.157735247223</v>
      </c>
      <c r="E81" s="224">
        <v>-394.24877452745568</v>
      </c>
      <c r="F81" s="224">
        <v>-667.34953492765635</v>
      </c>
      <c r="G81" s="224">
        <v>-0.90427335787849472</v>
      </c>
      <c r="H81" s="224">
        <v>1.237771994680557</v>
      </c>
      <c r="I81" s="224">
        <v>-1.4336884562370642</v>
      </c>
      <c r="J81" s="226">
        <v>-1.5211456739288707</v>
      </c>
      <c r="X81" s="149"/>
      <c r="Y81" s="149"/>
      <c r="Z81" s="149"/>
      <c r="AA81" s="149"/>
    </row>
    <row r="82" spans="1:27" ht="16.5">
      <c r="A82" s="111" t="s">
        <v>14</v>
      </c>
      <c r="B82" s="224">
        <v>57521.597624972208</v>
      </c>
      <c r="C82" s="224">
        <v>59538.738066188736</v>
      </c>
      <c r="D82" s="224">
        <v>59963.8682762475</v>
      </c>
      <c r="E82" s="224">
        <v>425.13021005876362</v>
      </c>
      <c r="F82" s="224">
        <v>2442.270651275292</v>
      </c>
      <c r="G82" s="224">
        <v>0.71403967209744224</v>
      </c>
      <c r="H82" s="224">
        <v>4.2853191939028505</v>
      </c>
      <c r="I82" s="224">
        <v>4.9848367847251467</v>
      </c>
      <c r="J82" s="226">
        <v>4.2458324387968815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167319.24717541962</v>
      </c>
      <c r="C84" s="223">
        <v>176043.97706514169</v>
      </c>
      <c r="D84" s="223">
        <v>177947.69918707403</v>
      </c>
      <c r="E84" s="223">
        <v>1903.7221219323401</v>
      </c>
      <c r="F84" s="223">
        <v>10628.452011654415</v>
      </c>
      <c r="G84" s="223">
        <v>1.0813900899477602</v>
      </c>
      <c r="H84" s="223">
        <v>7.7872573031193753</v>
      </c>
      <c r="I84" s="223">
        <v>7.6116000096484697</v>
      </c>
      <c r="J84" s="225">
        <v>6.3521992783719554</v>
      </c>
      <c r="X84" s="149"/>
      <c r="Y84" s="149"/>
      <c r="Z84" s="149"/>
      <c r="AA84" s="149"/>
    </row>
    <row r="85" spans="1:27" ht="16.5">
      <c r="A85" s="121" t="s">
        <v>88</v>
      </c>
      <c r="B85" s="223">
        <v>114392.8147579323</v>
      </c>
      <c r="C85" s="223">
        <v>125847.56984760016</v>
      </c>
      <c r="D85" s="223">
        <v>127829.47572674166</v>
      </c>
      <c r="E85" s="223">
        <v>1981.9058791415009</v>
      </c>
      <c r="F85" s="223">
        <v>13436.660968809359</v>
      </c>
      <c r="G85" s="223">
        <v>1.5748463649648272</v>
      </c>
      <c r="H85" s="223">
        <v>11.301079615759704</v>
      </c>
      <c r="I85" s="223">
        <v>11.247529395598917</v>
      </c>
      <c r="J85" s="225">
        <v>11.746070762611097</v>
      </c>
      <c r="X85" s="149"/>
      <c r="Y85" s="149"/>
      <c r="Z85" s="149"/>
      <c r="AA85" s="149"/>
    </row>
    <row r="86" spans="1:27" ht="16.5">
      <c r="A86" s="107" t="s">
        <v>89</v>
      </c>
      <c r="B86" s="224">
        <v>2648.8324378208044</v>
      </c>
      <c r="C86" s="224">
        <v>2994.661447651134</v>
      </c>
      <c r="D86" s="224">
        <v>3097.6511213611329</v>
      </c>
      <c r="E86" s="224">
        <v>102.9896737099989</v>
      </c>
      <c r="F86" s="224">
        <v>448.81868354032849</v>
      </c>
      <c r="G86" s="224">
        <v>3.43910907828257</v>
      </c>
      <c r="H86" s="224">
        <v>0.48188089728556349</v>
      </c>
      <c r="I86" s="224">
        <v>5.5778610959384594</v>
      </c>
      <c r="J86" s="226">
        <v>16.944019452947032</v>
      </c>
      <c r="X86" s="149"/>
      <c r="Y86" s="149"/>
      <c r="Z86" s="149"/>
      <c r="AA86" s="149"/>
    </row>
    <row r="87" spans="1:27" ht="16.5">
      <c r="A87" s="107" t="s">
        <v>90</v>
      </c>
      <c r="B87" s="224">
        <v>53119.116555453053</v>
      </c>
      <c r="C87" s="224">
        <v>60114.414636000452</v>
      </c>
      <c r="D87" s="224">
        <v>60341.271534412153</v>
      </c>
      <c r="E87" s="224">
        <v>226.85689841170097</v>
      </c>
      <c r="F87" s="224">
        <v>7222.1549789591008</v>
      </c>
      <c r="G87" s="224">
        <v>0.3773752098982186</v>
      </c>
      <c r="H87" s="224">
        <v>16.172298720065626</v>
      </c>
      <c r="I87" s="224">
        <v>16.647396843745099</v>
      </c>
      <c r="J87" s="226">
        <v>13.596150401747778</v>
      </c>
      <c r="X87" s="149"/>
      <c r="Y87" s="149"/>
      <c r="Z87" s="149"/>
      <c r="AA87" s="149"/>
    </row>
    <row r="88" spans="1:27" ht="16.5">
      <c r="A88" s="107" t="s">
        <v>91</v>
      </c>
      <c r="B88" s="224">
        <v>58624.865764658447</v>
      </c>
      <c r="C88" s="224">
        <v>62738.493763948572</v>
      </c>
      <c r="D88" s="224">
        <v>64390.553070968374</v>
      </c>
      <c r="E88" s="224">
        <v>1652.0593070198011</v>
      </c>
      <c r="F88" s="224">
        <v>5765.6873063099265</v>
      </c>
      <c r="G88" s="224">
        <v>2.633246684620147</v>
      </c>
      <c r="H88" s="224">
        <v>7.6661335825186399</v>
      </c>
      <c r="I88" s="224">
        <v>6.784705343598759</v>
      </c>
      <c r="J88" s="226">
        <v>9.8348835960759402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6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52926.432417487318</v>
      </c>
      <c r="C90" s="228">
        <v>50196.407217541535</v>
      </c>
      <c r="D90" s="228">
        <v>50118.22346033236</v>
      </c>
      <c r="E90" s="228">
        <v>-78.183757209175383</v>
      </c>
      <c r="F90" s="228">
        <v>-2808.2089571549586</v>
      </c>
      <c r="G90" s="228">
        <v>-0.1557556836096694</v>
      </c>
      <c r="H90" s="228">
        <v>0.23719460640153045</v>
      </c>
      <c r="I90" s="228">
        <v>-0.53831495941528829</v>
      </c>
      <c r="J90" s="230">
        <v>-5.3058723758359889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E71:F71"/>
    <mergeCell ref="E31:F31"/>
    <mergeCell ref="B4:D4"/>
    <mergeCell ref="H4:J4"/>
    <mergeCell ref="B31:D31"/>
    <mergeCell ref="H31:J31"/>
    <mergeCell ref="B71:D71"/>
    <mergeCell ref="H71:J71"/>
    <mergeCell ref="A1:J1"/>
    <mergeCell ref="A2:J3"/>
    <mergeCell ref="A29:J30"/>
    <mergeCell ref="A69:J70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1" t="s">
        <v>98</v>
      </c>
      <c r="D2" s="301"/>
      <c r="E2" s="301"/>
      <c r="F2" s="301"/>
      <c r="G2" s="301"/>
      <c r="H2" s="301"/>
      <c r="I2" s="301"/>
      <c r="J2" s="301"/>
      <c r="K2" s="301"/>
      <c r="L2" s="302"/>
      <c r="M2" s="97"/>
    </row>
    <row r="3" spans="3:14" ht="19.5">
      <c r="C3" s="303" t="s">
        <v>99</v>
      </c>
      <c r="D3" s="303"/>
      <c r="E3" s="303"/>
      <c r="F3" s="303"/>
      <c r="G3" s="303"/>
      <c r="H3" s="303"/>
      <c r="I3" s="303"/>
      <c r="J3" s="303"/>
      <c r="K3" s="303"/>
      <c r="L3" s="304"/>
      <c r="M3" s="98"/>
    </row>
    <row r="4" spans="3:14" ht="16.5">
      <c r="C4" s="45"/>
      <c r="D4" s="299" t="s">
        <v>100</v>
      </c>
      <c r="E4" s="299"/>
      <c r="F4" s="299"/>
      <c r="G4" s="46" t="s">
        <v>1</v>
      </c>
      <c r="H4" s="46"/>
      <c r="I4" s="47" t="s">
        <v>2</v>
      </c>
      <c r="J4" s="299" t="s">
        <v>93</v>
      </c>
      <c r="K4" s="299"/>
      <c r="L4" s="300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5" t="s">
        <v>102</v>
      </c>
      <c r="D29" s="305"/>
      <c r="E29" s="305"/>
      <c r="F29" s="305"/>
      <c r="G29" s="305"/>
      <c r="H29" s="305"/>
      <c r="I29" s="305"/>
      <c r="J29" s="305"/>
      <c r="K29" s="305"/>
      <c r="L29" s="306"/>
      <c r="M29" s="78"/>
      <c r="N29" s="57"/>
    </row>
    <row r="30" spans="3:22" ht="16.5">
      <c r="C30" s="45"/>
      <c r="D30" s="299" t="s">
        <v>100</v>
      </c>
      <c r="E30" s="299"/>
      <c r="F30" s="299"/>
      <c r="G30" s="46" t="s">
        <v>1</v>
      </c>
      <c r="H30" s="46"/>
      <c r="I30" s="47" t="s">
        <v>2</v>
      </c>
      <c r="J30" s="299" t="s">
        <v>93</v>
      </c>
      <c r="K30" s="299"/>
      <c r="L30" s="300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3" t="s">
        <v>101</v>
      </c>
      <c r="D68" s="303"/>
      <c r="E68" s="303"/>
      <c r="F68" s="303"/>
      <c r="G68" s="303"/>
      <c r="H68" s="303"/>
      <c r="I68" s="303"/>
      <c r="J68" s="303"/>
      <c r="K68" s="303"/>
      <c r="L68" s="304"/>
      <c r="M68" s="78"/>
      <c r="N68" s="57"/>
    </row>
    <row r="69" spans="3:22" ht="16.5">
      <c r="C69" s="45"/>
      <c r="D69" s="299" t="s">
        <v>100</v>
      </c>
      <c r="E69" s="299"/>
      <c r="F69" s="299"/>
      <c r="G69" s="46" t="s">
        <v>1</v>
      </c>
      <c r="H69" s="46"/>
      <c r="I69" s="47" t="s">
        <v>2</v>
      </c>
      <c r="J69" s="299" t="s">
        <v>93</v>
      </c>
      <c r="K69" s="299"/>
      <c r="L69" s="300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E8BF15BF-4A03-4202-B97D-78579D83ED3E}"/>
</file>

<file path=customXml/itemProps2.xml><?xml version="1.0" encoding="utf-8"?>
<ds:datastoreItem xmlns:ds="http://schemas.openxmlformats.org/officeDocument/2006/customXml" ds:itemID="{88D1E0C2-82BC-478B-BA20-4F4DA62F0F4A}"/>
</file>

<file path=customXml/itemProps3.xml><?xml version="1.0" encoding="utf-8"?>
<ds:datastoreItem xmlns:ds="http://schemas.openxmlformats.org/officeDocument/2006/customXml" ds:itemID="{6F623912-EE13-442C-991E-78A70B56D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2020-12-01T10:48:08Z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