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486" documentId="8_{7E904A5E-3A3B-44AA-8278-A5383603C321}" xr6:coauthVersionLast="47" xr6:coauthVersionMax="47" xr10:uidLastSave="{B1A57592-2C81-47E7-A1D7-0AF5D0193E4C}"/>
  <bookViews>
    <workbookView xWindow="28800" yWindow="90" windowWidth="13695" windowHeight="15525" activeTab="1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<sst xmlns="http://schemas.openxmlformats.org/spreadsheetml/2006/main" count="174" uniqueCount="116">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</sst>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&quot;$&quot;#,##0.00_);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 ;_ * \-#,##0.00_ ;_ * &quot;-&quot;??_ ;_ @_ "/>
    <numFmt numFmtId="169" formatCode="#,##0.0"/>
    <numFmt numFmtId="170" formatCode="_ * #,##0.0_ ;_ * \-#,##0.0_ ;_ * &quot;-&quot;??_ ;_ @_ "/>
    <numFmt numFmtId="171" formatCode="0.0"/>
    <numFmt numFmtId="172" formatCode="[$-409]mmm\-yy;@"/>
    <numFmt numFmtId="173" formatCode="0.000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&quot;               &quot;@"/>
    <numFmt numFmtId="179" formatCode="_-[$€-2]* #,##0.00_-;\-[$€-2]* #,##0.00_-;_-[$€-2]* &quot;-&quot;??_-"/>
    <numFmt numFmtId="180" formatCode="[Black][&gt;0.05]#,##0.0;[Black][&lt;-0.05]\-#,##0.0;;"/>
    <numFmt numFmtId="181" formatCode="[Black][&gt;0.5]#,##0;[Black][&lt;-0.5]\-#,##0;;"/>
    <numFmt numFmtId="182" formatCode="_-* #,##0.00\ _€_-;\-* #,##0.00\ _€_-;_-* &quot;-&quot;??\ _€_-;_-@_-"/>
    <numFmt numFmtId="183" formatCode="&quot;£&quot;#,##0;[Red]\-&quot;£&quot;#,##0"/>
    <numFmt numFmtId="184" formatCode="_-&quot;£&quot;* #,##0.00_-;\-&quot;£&quot;* #,##0.00_-;_-&quot;£&quot;* &quot;-&quot;??_-;_-@_-"/>
    <numFmt numFmtId="185" formatCode="[$-816]dd/mmm/yy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8" fontId="4" fillId="0" borderId="0" applyFont="0" applyFill="0" applyBorder="0" applyAlignment="0" applyProtection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6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8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7" fillId="0" borderId="0" applyProtection="0"/>
    <xf numFmtId="179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9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9" fillId="0" borderId="0"/>
    <xf numFmtId="0" fontId="2" fillId="61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185" fontId="16" fillId="0" borderId="0"/>
    <xf numFmtId="185" fontId="91" fillId="0" borderId="0" applyNumberFormat="0" applyFill="0" applyBorder="0" applyAlignment="0" applyProtection="0">
      <alignment vertical="top"/>
      <protection locked="0"/>
    </xf>
    <xf numFmtId="185" fontId="16" fillId="0" borderId="0"/>
    <xf numFmtId="185" fontId="16" fillId="0" borderId="0"/>
    <xf numFmtId="185" fontId="16" fillId="0" borderId="0"/>
    <xf numFmtId="0" fontId="16" fillId="0" borderId="0" applyNumberFormat="0" applyFont="0" applyFill="0" applyBorder="0" applyAlignment="0" applyProtection="0"/>
    <xf numFmtId="185" fontId="16" fillId="0" borderId="0"/>
    <xf numFmtId="184" fontId="16" fillId="0" borderId="0"/>
    <xf numFmtId="183" fontId="16" fillId="0" borderId="0"/>
    <xf numFmtId="184" fontId="16" fillId="0" borderId="0"/>
    <xf numFmtId="185" fontId="16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6" fillId="0" borderId="0"/>
    <xf numFmtId="41" fontId="16" fillId="0" borderId="0"/>
    <xf numFmtId="41" fontId="16" fillId="0" borderId="0"/>
    <xf numFmtId="185" fontId="16" fillId="0" borderId="0"/>
    <xf numFmtId="0" fontId="90" fillId="0" borderId="0"/>
    <xf numFmtId="185" fontId="16" fillId="0" borderId="0"/>
    <xf numFmtId="185" fontId="16" fillId="0" borderId="0"/>
    <xf numFmtId="185" fontId="16" fillId="0" borderId="0"/>
    <xf numFmtId="185" fontId="16" fillId="0" borderId="0"/>
    <xf numFmtId="185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185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94" fillId="0" borderId="0"/>
    <xf numFmtId="43" fontId="16" fillId="0" borderId="0" applyFont="0" applyFill="0" applyBorder="0" applyAlignment="0" applyProtection="0"/>
    <xf numFmtId="41" fontId="16" fillId="0" borderId="0"/>
    <xf numFmtId="41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43" fontId="16" fillId="0" borderId="0" applyFont="0" applyFill="0" applyBorder="0" applyAlignment="0" applyProtection="0"/>
    <xf numFmtId="41" fontId="16" fillId="0" borderId="0"/>
    <xf numFmtId="41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</cellStyleXfs>
  <cellXfs count="211">
    <xf numFmtId="0" fontId="0" fillId="0" borderId="0" xfId="0"/>
    <xf numFmtId="0" fontId="2" fillId="0" borderId="0" xfId="2"/>
    <xf numFmtId="168" fontId="2" fillId="0" borderId="0" xfId="1" applyFont="1"/>
    <xf numFmtId="0" fontId="8" fillId="2" borderId="4" xfId="3" applyFont="1" applyFill="1" applyBorder="1"/>
    <xf numFmtId="169" fontId="8" fillId="2" borderId="13" xfId="3" applyNumberFormat="1" applyFont="1" applyFill="1" applyBorder="1"/>
    <xf numFmtId="0" fontId="9" fillId="2" borderId="4" xfId="3" applyFont="1" applyFill="1" applyBorder="1"/>
    <xf numFmtId="169" fontId="10" fillId="3" borderId="13" xfId="3" applyNumberFormat="1" applyFont="1" applyFill="1" applyBorder="1" applyAlignment="1">
      <alignment horizontal="right"/>
    </xf>
    <xf numFmtId="169" fontId="10" fillId="3" borderId="0" xfId="3" applyNumberFormat="1" applyFont="1" applyFill="1" applyAlignment="1">
      <alignment horizontal="right"/>
    </xf>
    <xf numFmtId="169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9" fontId="12" fillId="3" borderId="13" xfId="3" applyNumberFormat="1" applyFont="1" applyFill="1" applyBorder="1" applyAlignment="1">
      <alignment horizontal="right"/>
    </xf>
    <xf numFmtId="169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9" fontId="10" fillId="3" borderId="17" xfId="3" applyNumberFormat="1" applyFont="1" applyFill="1" applyBorder="1" applyAlignment="1">
      <alignment horizontal="right"/>
    </xf>
    <xf numFmtId="169" fontId="10" fillId="3" borderId="18" xfId="3" applyNumberFormat="1" applyFont="1" applyFill="1" applyBorder="1" applyAlignment="1">
      <alignment horizontal="right"/>
    </xf>
    <xf numFmtId="169" fontId="2" fillId="0" borderId="0" xfId="2" applyNumberFormat="1"/>
    <xf numFmtId="0" fontId="16" fillId="2" borderId="12" xfId="3" applyFont="1" applyFill="1" applyBorder="1"/>
    <xf numFmtId="169" fontId="16" fillId="3" borderId="21" xfId="3" applyNumberFormat="1" applyFont="1" applyFill="1" applyBorder="1"/>
    <xf numFmtId="0" fontId="9" fillId="2" borderId="12" xfId="3" applyFont="1" applyFill="1" applyBorder="1"/>
    <xf numFmtId="170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70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71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9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70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70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43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70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3" fontId="6" fillId="4" borderId="28" xfId="5" applyNumberFormat="1" applyFont="1" applyFill="1" applyBorder="1" applyAlignment="1">
      <alignment horizontal="right"/>
    </xf>
    <xf numFmtId="169" fontId="24" fillId="4" borderId="28" xfId="5" applyNumberFormat="1" applyFont="1" applyFill="1" applyBorder="1" applyAlignment="1">
      <alignment horizontal="right"/>
    </xf>
    <xf numFmtId="169" fontId="6" fillId="4" borderId="28" xfId="5" applyNumberFormat="1" applyFont="1" applyFill="1" applyBorder="1" applyAlignment="1">
      <alignment horizontal="right"/>
    </xf>
    <xf numFmtId="169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9" fontId="13" fillId="2" borderId="12" xfId="3" applyNumberFormat="1" applyFont="1" applyFill="1" applyBorder="1" applyAlignment="1">
      <alignment horizontal="left" indent="1"/>
    </xf>
    <xf numFmtId="169" fontId="10" fillId="3" borderId="21" xfId="3" applyNumberFormat="1" applyFont="1" applyFill="1" applyBorder="1" applyAlignment="1">
      <alignment horizontal="right"/>
    </xf>
    <xf numFmtId="169" fontId="13" fillId="2" borderId="22" xfId="3" applyNumberFormat="1" applyFont="1" applyFill="1" applyBorder="1" applyAlignment="1">
      <alignment horizontal="left" indent="1"/>
    </xf>
    <xf numFmtId="169" fontId="13" fillId="2" borderId="0" xfId="3" applyNumberFormat="1" applyFont="1" applyFill="1" applyAlignment="1">
      <alignment horizontal="left" indent="1"/>
    </xf>
    <xf numFmtId="169" fontId="8" fillId="0" borderId="0" xfId="3" applyNumberFormat="1" applyFont="1" applyAlignment="1">
      <alignment horizontal="center"/>
    </xf>
    <xf numFmtId="0" fontId="8" fillId="0" borderId="0" xfId="3" applyFont="1"/>
    <xf numFmtId="169" fontId="13" fillId="2" borderId="4" xfId="3" applyNumberFormat="1" applyFont="1" applyFill="1" applyBorder="1" applyAlignment="1">
      <alignment horizontal="left" indent="1"/>
    </xf>
    <xf numFmtId="169" fontId="10" fillId="3" borderId="13" xfId="3" applyNumberFormat="1" applyFont="1" applyFill="1" applyBorder="1"/>
    <xf numFmtId="169" fontId="10" fillId="3" borderId="14" xfId="3" applyNumberFormat="1" applyFont="1" applyFill="1" applyBorder="1"/>
    <xf numFmtId="169" fontId="11" fillId="2" borderId="12" xfId="3" applyNumberFormat="1" applyFont="1" applyFill="1" applyBorder="1" applyAlignment="1">
      <alignment horizontal="left" indent="1"/>
    </xf>
    <xf numFmtId="169" fontId="12" fillId="3" borderId="14" xfId="3" applyNumberFormat="1" applyFont="1" applyFill="1" applyBorder="1"/>
    <xf numFmtId="169" fontId="9" fillId="2" borderId="12" xfId="3" applyNumberFormat="1" applyFont="1" applyFill="1" applyBorder="1" applyAlignment="1">
      <alignment horizontal="left" indent="2"/>
    </xf>
    <xf numFmtId="169" fontId="14" fillId="2" borderId="12" xfId="3" applyNumberFormat="1" applyFont="1" applyFill="1" applyBorder="1" applyAlignment="1">
      <alignment horizontal="left" indent="2"/>
    </xf>
    <xf numFmtId="169" fontId="13" fillId="2" borderId="17" xfId="3" applyNumberFormat="1" applyFont="1" applyFill="1" applyBorder="1" applyAlignment="1">
      <alignment horizontal="left" indent="1"/>
    </xf>
    <xf numFmtId="169" fontId="10" fillId="3" borderId="18" xfId="3" applyNumberFormat="1" applyFont="1" applyFill="1" applyBorder="1"/>
    <xf numFmtId="169" fontId="10" fillId="3" borderId="31" xfId="3" applyNumberFormat="1" applyFont="1" applyFill="1" applyBorder="1"/>
    <xf numFmtId="169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9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8" fontId="2" fillId="0" borderId="0" xfId="1" applyFont="1" applyBorder="1"/>
    <xf numFmtId="171" fontId="85" fillId="2" borderId="17" xfId="385" applyNumberFormat="1" applyFont="1" applyFill="1" applyBorder="1" applyAlignment="1">
      <alignment horizontal="center"/>
    </xf>
    <xf numFmtId="171" fontId="85" fillId="2" borderId="13" xfId="385" applyNumberFormat="1" applyFont="1" applyFill="1" applyBorder="1" applyAlignment="1">
      <alignment horizontal="center"/>
    </xf>
    <xf numFmtId="171" fontId="84" fillId="2" borderId="13" xfId="385" applyNumberFormat="1" applyFont="1" applyFill="1" applyBorder="1" applyAlignment="1">
      <alignment horizontal="center"/>
    </xf>
    <xf numFmtId="0" fontId="42" fillId="0" borderId="0" xfId="898"/>
    <xf numFmtId="169" fontId="82" fillId="2" borderId="13" xfId="385" applyNumberFormat="1" applyFont="1" applyFill="1" applyBorder="1"/>
    <xf numFmtId="169" fontId="84" fillId="3" borderId="13" xfId="385" applyNumberFormat="1" applyFont="1" applyFill="1" applyBorder="1" applyAlignment="1">
      <alignment horizontal="center"/>
    </xf>
    <xf numFmtId="169" fontId="86" fillId="3" borderId="13" xfId="385" applyNumberFormat="1" applyFont="1" applyFill="1" applyBorder="1" applyAlignment="1">
      <alignment horizontal="center"/>
    </xf>
    <xf numFmtId="169" fontId="84" fillId="3" borderId="17" xfId="385" applyNumberFormat="1" applyFont="1" applyFill="1" applyBorder="1" applyAlignment="1">
      <alignment horizontal="center"/>
    </xf>
    <xf numFmtId="169" fontId="83" fillId="3" borderId="13" xfId="385" applyNumberFormat="1" applyFont="1" applyFill="1" applyBorder="1"/>
    <xf numFmtId="0" fontId="16" fillId="0" borderId="1" xfId="3" applyFont="1" applyBorder="1"/>
    <xf numFmtId="168" fontId="2" fillId="0" borderId="1" xfId="1" applyFont="1" applyBorder="1"/>
    <xf numFmtId="0" fontId="16" fillId="0" borderId="31" xfId="3" applyFont="1" applyBorder="1"/>
    <xf numFmtId="169" fontId="10" fillId="3" borderId="17" xfId="3" applyNumberFormat="1" applyFont="1" applyFill="1" applyBorder="1"/>
    <xf numFmtId="169" fontId="6" fillId="3" borderId="13" xfId="3" applyNumberFormat="1" applyFont="1" applyFill="1" applyBorder="1"/>
    <xf numFmtId="169" fontId="12" fillId="3" borderId="13" xfId="3" applyNumberFormat="1" applyFont="1" applyFill="1" applyBorder="1"/>
    <xf numFmtId="169" fontId="10" fillId="2" borderId="17" xfId="385" applyNumberFormat="1" applyFont="1" applyFill="1" applyBorder="1" applyAlignment="1">
      <alignment horizontal="right"/>
    </xf>
    <xf numFmtId="169" fontId="10" fillId="2" borderId="13" xfId="385" applyNumberFormat="1" applyFont="1" applyFill="1" applyBorder="1" applyAlignment="1">
      <alignment horizontal="right"/>
    </xf>
    <xf numFmtId="169" fontId="12" fillId="2" borderId="13" xfId="385" applyNumberFormat="1" applyFont="1" applyFill="1" applyBorder="1" applyAlignment="1">
      <alignment horizontal="right"/>
    </xf>
    <xf numFmtId="169" fontId="10" fillId="2" borderId="14" xfId="385" applyNumberFormat="1" applyFont="1" applyFill="1" applyBorder="1" applyAlignment="1">
      <alignment horizontal="right"/>
    </xf>
    <xf numFmtId="169" fontId="10" fillId="2" borderId="37" xfId="385" applyNumberFormat="1" applyFont="1" applyFill="1" applyBorder="1" applyAlignment="1">
      <alignment horizontal="right"/>
    </xf>
    <xf numFmtId="169" fontId="14" fillId="2" borderId="18" xfId="385" applyNumberFormat="1" applyFont="1" applyFill="1" applyBorder="1" applyAlignment="1">
      <alignment horizontal="center"/>
    </xf>
    <xf numFmtId="169" fontId="14" fillId="2" borderId="23" xfId="385" applyNumberFormat="1" applyFont="1" applyFill="1" applyBorder="1" applyAlignment="1">
      <alignment horizontal="center"/>
    </xf>
    <xf numFmtId="169" fontId="10" fillId="2" borderId="18" xfId="385" applyNumberFormat="1" applyFont="1" applyFill="1" applyBorder="1" applyAlignment="1">
      <alignment horizontal="center"/>
    </xf>
    <xf numFmtId="173" fontId="6" fillId="62" borderId="28" xfId="5" applyNumberFormat="1" applyFont="1" applyFill="1" applyBorder="1" applyAlignment="1">
      <alignment horizontal="right"/>
    </xf>
    <xf numFmtId="169" fontId="87" fillId="2" borderId="14" xfId="385" applyNumberFormat="1" applyFont="1" applyFill="1" applyBorder="1" applyAlignment="1">
      <alignment horizontal="center"/>
    </xf>
    <xf numFmtId="169" fontId="88" fillId="2" borderId="14" xfId="385" applyNumberFormat="1" applyFont="1" applyFill="1" applyBorder="1" applyAlignment="1">
      <alignment horizontal="center"/>
    </xf>
    <xf numFmtId="169" fontId="87" fillId="2" borderId="18" xfId="385" applyNumberFormat="1" applyFont="1" applyFill="1" applyBorder="1" applyAlignment="1">
      <alignment horizontal="center"/>
    </xf>
    <xf numFmtId="167" fontId="0" fillId="0" borderId="0" xfId="0" applyNumberFormat="1"/>
    <xf numFmtId="169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71" fontId="84" fillId="2" borderId="14" xfId="385" applyNumberFormat="1" applyFont="1" applyFill="1" applyBorder="1" applyAlignment="1">
      <alignment horizontal="center"/>
    </xf>
    <xf numFmtId="171" fontId="85" fillId="2" borderId="14" xfId="385" applyNumberFormat="1" applyFont="1" applyFill="1" applyBorder="1" applyAlignment="1">
      <alignment horizontal="center"/>
    </xf>
    <xf numFmtId="171" fontId="85" fillId="2" borderId="18" xfId="385" applyNumberFormat="1" applyFont="1" applyFill="1" applyBorder="1" applyAlignment="1">
      <alignment horizontal="center"/>
    </xf>
    <xf numFmtId="169" fontId="83" fillId="3" borderId="37" xfId="385" applyNumberFormat="1" applyFont="1" applyFill="1" applyBorder="1"/>
    <xf numFmtId="0" fontId="40" fillId="5" borderId="0" xfId="0" applyFont="1" applyFill="1"/>
    <xf numFmtId="0" fontId="92" fillId="5" borderId="0" xfId="0" applyFont="1" applyFill="1"/>
    <xf numFmtId="170" fontId="6" fillId="63" borderId="14" xfId="4" applyNumberFormat="1" applyFont="1" applyFill="1" applyBorder="1" applyAlignment="1">
      <alignment horizontal="right"/>
    </xf>
    <xf numFmtId="170" fontId="10" fillId="63" borderId="18" xfId="4" applyNumberFormat="1" applyFont="1" applyFill="1" applyBorder="1" applyAlignment="1">
      <alignment horizontal="right"/>
    </xf>
    <xf numFmtId="170" fontId="10" fillId="63" borderId="14" xfId="4" applyNumberFormat="1" applyFont="1" applyFill="1" applyBorder="1" applyAlignment="1">
      <alignment horizontal="right"/>
    </xf>
    <xf numFmtId="170" fontId="12" fillId="63" borderId="14" xfId="4" applyNumberFormat="1" applyFont="1" applyFill="1" applyBorder="1" applyAlignment="1">
      <alignment horizontal="right"/>
    </xf>
    <xf numFmtId="169" fontId="95" fillId="2" borderId="13" xfId="3" applyNumberFormat="1" applyFont="1" applyFill="1" applyBorder="1"/>
    <xf numFmtId="169" fontId="96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8" fillId="64" borderId="4" xfId="3" applyFont="1" applyFill="1" applyBorder="1"/>
    <xf numFmtId="169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8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8" fillId="64" borderId="19" xfId="3" applyFont="1" applyFill="1" applyBorder="1"/>
    <xf numFmtId="169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93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2" fontId="7" fillId="64" borderId="26" xfId="5" applyNumberFormat="1" applyFont="1" applyFill="1" applyBorder="1"/>
    <xf numFmtId="0" fontId="97" fillId="64" borderId="0" xfId="3" applyFont="1" applyFill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98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8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7" fillId="64" borderId="13" xfId="3" applyFont="1" applyFill="1" applyBorder="1" applyAlignment="1">
      <alignment horizontal="center" vertical="center"/>
    </xf>
    <xf numFmtId="0" fontId="97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9" fontId="7" fillId="64" borderId="24" xfId="3" applyNumberFormat="1" applyFont="1" applyFill="1" applyBorder="1" applyAlignment="1">
      <alignment horizontal="center"/>
    </xf>
    <xf numFmtId="169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9" fontId="7" fillId="64" borderId="5" xfId="3" applyNumberFormat="1" applyFont="1" applyFill="1" applyBorder="1" applyAlignment="1">
      <alignment horizontal="center"/>
    </xf>
    <xf numFmtId="169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33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21" xfId="3" applyFont="1" applyFill="1" applyBorder="1" applyAlignment="1">
      <alignment horizontal="center"/>
    </xf>
    <xf numFmtId="0" fontId="7" fillId="64" borderId="0" xfId="3" applyFont="1" applyFill="1" applyAlignment="1">
      <alignment horizontal="center"/>
    </xf>
    <xf numFmtId="0" fontId="7" fillId="64" borderId="24" xfId="3" applyFont="1" applyFill="1" applyBorder="1" applyAlignment="1">
      <alignment horizontal="center"/>
    </xf>
    <xf numFmtId="0" fontId="7" fillId="64" borderId="33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169" fontId="7" fillId="64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7" fillId="64" borderId="0" xfId="3" applyFont="1" applyFill="1" applyAlignment="1">
      <alignment horizontal="center" vertical="center"/>
    </xf>
    <xf numFmtId="0" fontId="7" fillId="64" borderId="5" xfId="3" applyFont="1" applyFill="1" applyBorder="1" applyAlignment="1">
      <alignment horizontal="center"/>
    </xf>
    <xf numFmtId="0" fontId="7" fillId="64" borderId="7" xfId="3" applyFont="1" applyFill="1" applyBorder="1" applyAlignment="1">
      <alignment horizontal="center"/>
    </xf>
    <xf numFmtId="0" fontId="97" fillId="64" borderId="30" xfId="3" applyFont="1" applyFill="1" applyBorder="1" applyAlignment="1">
      <alignment horizontal="center" vertical="center"/>
    </xf>
    <xf numFmtId="0" fontId="97" fillId="64" borderId="31" xfId="3" applyFont="1" applyFill="1" applyBorder="1" applyAlignment="1">
      <alignment horizontal="center" vertical="center"/>
    </xf>
    <xf numFmtId="0" fontId="97" fillId="64" borderId="32" xfId="3" applyFont="1" applyFill="1" applyBorder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43" fontId="0" fillId="0" borderId="0" xfId="0" applyNumberFormat="1"/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tyles" Target="style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theme" Target="theme/theme1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-NCPI'!$A$217:$B$245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'[18]Inflation CPIX -NCPI'!$E$217:$E$245</c:f>
              <c:numCache>
                <c:formatCode>General</c:formatCode>
                <c:ptCount val="29"/>
                <c:pt idx="0">
                  <c:v>6.9928573018931814</c:v>
                </c:pt>
                <c:pt idx="1">
                  <c:v>7.1790443196387344</c:v>
                </c:pt>
                <c:pt idx="2">
                  <c:v>7.2045312187705406</c:v>
                </c:pt>
                <c:pt idx="3">
                  <c:v>6.1</c:v>
                </c:pt>
                <c:pt idx="4">
                  <c:v>6.3</c:v>
                </c:pt>
                <c:pt idx="5">
                  <c:v>5.3</c:v>
                </c:pt>
                <c:pt idx="6">
                  <c:v>4.5387407340387256</c:v>
                </c:pt>
                <c:pt idx="7">
                  <c:v>4.6871934250577851</c:v>
                </c:pt>
                <c:pt idx="8">
                  <c:v>5.4</c:v>
                </c:pt>
                <c:pt idx="9">
                  <c:v>6.0287084553410466</c:v>
                </c:pt>
                <c:pt idx="10">
                  <c:v>5.7</c:v>
                </c:pt>
                <c:pt idx="11">
                  <c:v>5.3078372896082016</c:v>
                </c:pt>
                <c:pt idx="12">
                  <c:v>5.4464278630274521</c:v>
                </c:pt>
                <c:pt idx="13">
                  <c:v>5.0465323510623108</c:v>
                </c:pt>
                <c:pt idx="14">
                  <c:v>4.456711600254863</c:v>
                </c:pt>
                <c:pt idx="15">
                  <c:v>4.7973643050338808</c:v>
                </c:pt>
                <c:pt idx="16">
                  <c:v>4.8751749259563013</c:v>
                </c:pt>
                <c:pt idx="17">
                  <c:v>4.6354960590475116</c:v>
                </c:pt>
                <c:pt idx="18">
                  <c:v>4.5525974422789375</c:v>
                </c:pt>
                <c:pt idx="19">
                  <c:v>4.4228256990887616</c:v>
                </c:pt>
                <c:pt idx="20">
                  <c:v>3.3945607835515403</c:v>
                </c:pt>
                <c:pt idx="21">
                  <c:v>2.9924953851857765</c:v>
                </c:pt>
                <c:pt idx="22">
                  <c:v>3</c:v>
                </c:pt>
                <c:pt idx="23">
                  <c:v>3.3856797918401185</c:v>
                </c:pt>
                <c:pt idx="24">
                  <c:v>3.1847646076010818</c:v>
                </c:pt>
                <c:pt idx="25">
                  <c:v>3.6299578145537765</c:v>
                </c:pt>
                <c:pt idx="26">
                  <c:v>4.1910743052748529</c:v>
                </c:pt>
                <c:pt idx="27">
                  <c:v>3.610137696738164</c:v>
                </c:pt>
                <c:pt idx="28">
                  <c:v>3.4561120305480699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7E-45C6-9490-480E0DA09F3C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-NCPI'!$A$217:$B$245</c:f>
              <c:multiLvlStrCache>
                <c:ptCount val="29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'[18]Inflation CPIX -NCPI'!$D$217:$D$245</c:f>
              <c:numCache>
                <c:formatCode>General</c:formatCode>
                <c:ptCount val="29"/>
                <c:pt idx="0">
                  <c:v>6.9</c:v>
                </c:pt>
                <c:pt idx="1">
                  <c:v>7</c:v>
                </c:pt>
                <c:pt idx="2">
                  <c:v>7.1</c:v>
                </c:pt>
                <c:pt idx="3">
                  <c:v>6.8</c:v>
                </c:pt>
                <c:pt idx="4">
                  <c:v>6.3</c:v>
                </c:pt>
                <c:pt idx="5">
                  <c:v>5.4</c:v>
                </c:pt>
                <c:pt idx="6">
                  <c:v>4.7</c:v>
                </c:pt>
                <c:pt idx="7">
                  <c:v>4.8</c:v>
                </c:pt>
                <c:pt idx="8">
                  <c:v>5.4</c:v>
                </c:pt>
                <c:pt idx="9">
                  <c:v>5.9</c:v>
                </c:pt>
                <c:pt idx="10">
                  <c:v>5.5</c:v>
                </c:pt>
                <c:pt idx="11">
                  <c:v>5.0999999999999996</c:v>
                </c:pt>
                <c:pt idx="12">
                  <c:v>5.3</c:v>
                </c:pt>
                <c:pt idx="13">
                  <c:v>5.6</c:v>
                </c:pt>
                <c:pt idx="14">
                  <c:v>5.3</c:v>
                </c:pt>
                <c:pt idx="15">
                  <c:v>5.2</c:v>
                </c:pt>
                <c:pt idx="16">
                  <c:v>5.2</c:v>
                </c:pt>
                <c:pt idx="17">
                  <c:v>5.0999999999999996</c:v>
                </c:pt>
                <c:pt idx="18">
                  <c:v>4.5999999999999996</c:v>
                </c:pt>
                <c:pt idx="19">
                  <c:v>4.4000000000000004</c:v>
                </c:pt>
                <c:pt idx="20">
                  <c:v>3.8</c:v>
                </c:pt>
                <c:pt idx="21">
                  <c:v>2.8</c:v>
                </c:pt>
                <c:pt idx="22">
                  <c:v>2.9</c:v>
                </c:pt>
                <c:pt idx="23">
                  <c:v>3</c:v>
                </c:pt>
                <c:pt idx="24">
                  <c:v>3.2</c:v>
                </c:pt>
                <c:pt idx="25">
                  <c:v>3.2</c:v>
                </c:pt>
                <c:pt idx="26">
                  <c:v>2.7</c:v>
                </c:pt>
                <c:pt idx="27">
                  <c:v>2.8</c:v>
                </c:pt>
                <c:pt idx="28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E-45C6-9490-480E0DA09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  <c:max val="10"/>
          <c:min val="1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3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952619" cy="106891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May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18</xdr:row>
      <xdr:rowOff>30481</xdr:rowOff>
    </xdr:from>
    <xdr:to>
      <xdr:col>9</xdr:col>
      <xdr:colOff>525780</xdr:colOff>
      <xdr:row>31</xdr:row>
      <xdr:rowOff>175260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3F22645-EC37-44F6-A69E-2AD5F0FE7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</xdr:row>
      <xdr:rowOff>99061</xdr:rowOff>
    </xdr:from>
    <xdr:to>
      <xdr:col>9</xdr:col>
      <xdr:colOff>579119</xdr:colOff>
      <xdr:row>16</xdr:row>
      <xdr:rowOff>56727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B53CE5-8F55-EE6E-0CBC-1D81133DA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1941"/>
          <a:ext cx="6202679" cy="27008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bankofnamibia.sharepoint.com/sites/ResearchandFinancialSectorDevelopment/Shared%20Documents/General/Statistics%20and%20Publications%20Division/Monetary%20and%20Financial%20Statistics/Monthly%20Selected%20Statistics/Monthly%20Release%20Charts/Monthly%20Release%20Charts%20(S3).xlsx" TargetMode="External"/><Relationship Id="rId2" Type="http://schemas.microsoft.com/office/2019/04/relationships/externalLinkLongPath" Target="/sites/ResearchandFinancialSectorDevelopment/Shared%20Documents/General/Statistics%20and%20Publications%20Division/Monetary%20and%20Financial%20Statistics/Monthly%20Selected%20Statistics/Monthly%20Release%20Charts/Monthly%20Release%20Charts%20(S3).xlsx?5786EDD6" TargetMode="External"/><Relationship Id="rId1" Type="http://schemas.openxmlformats.org/officeDocument/2006/relationships/externalLinkPath" Target="file:///\\5786EDD6\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 t="str">
            <v>RSA CPI</v>
          </cell>
          <cell r="E1" t="str">
            <v>NCPI</v>
          </cell>
        </row>
        <row r="217">
          <cell r="A217">
            <v>2023</v>
          </cell>
          <cell r="B217" t="str">
            <v>J</v>
          </cell>
          <cell r="D217">
            <v>6.9</v>
          </cell>
          <cell r="E217">
            <v>6.9928573018931814</v>
          </cell>
        </row>
        <row r="218">
          <cell r="B218" t="str">
            <v>F</v>
          </cell>
          <cell r="D218">
            <v>7</v>
          </cell>
          <cell r="E218">
            <v>7.1790443196387344</v>
          </cell>
        </row>
        <row r="219">
          <cell r="B219" t="str">
            <v>M</v>
          </cell>
          <cell r="D219">
            <v>7.1</v>
          </cell>
          <cell r="E219">
            <v>7.2045312187705406</v>
          </cell>
        </row>
        <row r="220">
          <cell r="B220" t="str">
            <v>A</v>
          </cell>
          <cell r="D220">
            <v>6.8</v>
          </cell>
          <cell r="E220">
            <v>6.1</v>
          </cell>
        </row>
        <row r="221">
          <cell r="B221" t="str">
            <v>M</v>
          </cell>
          <cell r="D221">
            <v>6.3</v>
          </cell>
          <cell r="E221">
            <v>6.3</v>
          </cell>
        </row>
        <row r="222">
          <cell r="B222" t="str">
            <v>J</v>
          </cell>
          <cell r="D222">
            <v>5.4</v>
          </cell>
          <cell r="E222">
            <v>5.3</v>
          </cell>
        </row>
        <row r="223">
          <cell r="B223" t="str">
            <v>J</v>
          </cell>
          <cell r="D223">
            <v>4.7</v>
          </cell>
          <cell r="E223">
            <v>4.5387407340387256</v>
          </cell>
        </row>
        <row r="224">
          <cell r="B224" t="str">
            <v>A</v>
          </cell>
          <cell r="D224">
            <v>4.8</v>
          </cell>
          <cell r="E224">
            <v>4.6871934250577851</v>
          </cell>
        </row>
        <row r="225">
          <cell r="B225" t="str">
            <v>S</v>
          </cell>
          <cell r="D225">
            <v>5.4</v>
          </cell>
          <cell r="E225">
            <v>5.4</v>
          </cell>
        </row>
        <row r="226">
          <cell r="B226" t="str">
            <v>O</v>
          </cell>
          <cell r="D226">
            <v>5.9</v>
          </cell>
          <cell r="E226">
            <v>6.0287084553410466</v>
          </cell>
        </row>
        <row r="227">
          <cell r="B227" t="str">
            <v>N</v>
          </cell>
          <cell r="D227">
            <v>5.5</v>
          </cell>
          <cell r="E227">
            <v>5.7</v>
          </cell>
        </row>
        <row r="228">
          <cell r="B228" t="str">
            <v>D</v>
          </cell>
          <cell r="D228">
            <v>5.0999999999999996</v>
          </cell>
          <cell r="E228">
            <v>5.3078372896082016</v>
          </cell>
        </row>
        <row r="229">
          <cell r="A229">
            <v>2024</v>
          </cell>
          <cell r="B229" t="str">
            <v>J</v>
          </cell>
          <cell r="D229">
            <v>5.3</v>
          </cell>
          <cell r="E229">
            <v>5.4464278630274521</v>
          </cell>
        </row>
        <row r="230">
          <cell r="B230" t="str">
            <v>F</v>
          </cell>
          <cell r="D230">
            <v>5.6</v>
          </cell>
          <cell r="E230">
            <v>5.0465323510623108</v>
          </cell>
        </row>
        <row r="231">
          <cell r="B231" t="str">
            <v>M</v>
          </cell>
          <cell r="D231">
            <v>5.3</v>
          </cell>
          <cell r="E231">
            <v>4.456711600254863</v>
          </cell>
        </row>
        <row r="232">
          <cell r="B232" t="str">
            <v>A</v>
          </cell>
          <cell r="D232">
            <v>5.2</v>
          </cell>
          <cell r="E232">
            <v>4.7973643050338808</v>
          </cell>
        </row>
        <row r="233">
          <cell r="B233" t="str">
            <v>M</v>
          </cell>
          <cell r="D233">
            <v>5.2</v>
          </cell>
          <cell r="E233">
            <v>4.8751749259563013</v>
          </cell>
        </row>
        <row r="234">
          <cell r="B234" t="str">
            <v>J</v>
          </cell>
          <cell r="D234">
            <v>5.0999999999999996</v>
          </cell>
          <cell r="E234">
            <v>4.6354960590475116</v>
          </cell>
        </row>
        <row r="235">
          <cell r="B235" t="str">
            <v>J</v>
          </cell>
          <cell r="D235">
            <v>4.5999999999999996</v>
          </cell>
          <cell r="E235">
            <v>4.5525974422789375</v>
          </cell>
        </row>
        <row r="236">
          <cell r="B236" t="str">
            <v>A</v>
          </cell>
          <cell r="D236">
            <v>4.4000000000000004</v>
          </cell>
          <cell r="E236">
            <v>4.4228256990887616</v>
          </cell>
        </row>
        <row r="237">
          <cell r="B237" t="str">
            <v>S</v>
          </cell>
          <cell r="D237">
            <v>3.8</v>
          </cell>
          <cell r="E237">
            <v>3.3945607835515403</v>
          </cell>
        </row>
        <row r="238">
          <cell r="B238" t="str">
            <v>O</v>
          </cell>
          <cell r="D238">
            <v>2.8</v>
          </cell>
          <cell r="E238">
            <v>2.9924953851857765</v>
          </cell>
        </row>
        <row r="239">
          <cell r="B239" t="str">
            <v>N</v>
          </cell>
          <cell r="D239">
            <v>2.9</v>
          </cell>
          <cell r="E239">
            <v>3</v>
          </cell>
        </row>
        <row r="240">
          <cell r="B240" t="str">
            <v>D</v>
          </cell>
          <cell r="D240">
            <v>3</v>
          </cell>
          <cell r="E240">
            <v>3.3856797918401185</v>
          </cell>
        </row>
        <row r="241">
          <cell r="A241">
            <v>2025</v>
          </cell>
          <cell r="B241" t="str">
            <v>J</v>
          </cell>
          <cell r="D241">
            <v>3.2</v>
          </cell>
          <cell r="E241">
            <v>3.1847646076010818</v>
          </cell>
        </row>
        <row r="242">
          <cell r="B242" t="str">
            <v>F</v>
          </cell>
          <cell r="D242">
            <v>3.2</v>
          </cell>
          <cell r="E242">
            <v>3.6299578145537765</v>
          </cell>
        </row>
        <row r="243">
          <cell r="B243" t="str">
            <v>M</v>
          </cell>
          <cell r="D243">
            <v>2.7</v>
          </cell>
          <cell r="E243">
            <v>4.1910743052748529</v>
          </cell>
        </row>
        <row r="244">
          <cell r="B244" t="str">
            <v>A</v>
          </cell>
          <cell r="D244">
            <v>2.8</v>
          </cell>
          <cell r="E244">
            <v>3.610137696738164</v>
          </cell>
        </row>
        <row r="245">
          <cell r="B245" t="str">
            <v>M</v>
          </cell>
          <cell r="D245">
            <v>2.8</v>
          </cell>
          <cell r="E245">
            <v>3.4561120305480699</v>
          </cell>
        </row>
      </sheetData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51"/>
  <sheetViews>
    <sheetView tabSelected="1" zoomScale="98" zoomScaleNormal="98" workbookViewId="0">
      <pane xSplit="1" ySplit="4" topLeftCell="B26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B33" sqref="B33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3" ht="19.8">
      <c r="A1" s="167" t="s">
        <v>113</v>
      </c>
      <c r="B1" s="167"/>
      <c r="C1" s="167"/>
      <c r="D1" s="167"/>
      <c r="E1" s="167"/>
      <c r="F1" s="167"/>
      <c r="G1" s="167"/>
      <c r="H1" s="84"/>
      <c r="I1" s="84"/>
      <c r="J1" s="84"/>
    </row>
    <row r="2" spans="1:13" ht="16.8">
      <c r="A2" s="168" t="s">
        <v>108</v>
      </c>
      <c r="B2" s="168"/>
      <c r="C2" s="168"/>
      <c r="D2" s="168"/>
      <c r="E2" s="168"/>
      <c r="F2" s="168"/>
      <c r="G2" s="168"/>
      <c r="H2" s="123"/>
      <c r="I2" s="124"/>
      <c r="J2" s="125"/>
    </row>
    <row r="3" spans="1:13" ht="15.75" customHeight="1">
      <c r="A3" s="126"/>
      <c r="B3" s="169" t="s">
        <v>105</v>
      </c>
      <c r="C3" s="170"/>
      <c r="D3" s="127"/>
      <c r="E3" s="171" t="s">
        <v>1</v>
      </c>
      <c r="F3" s="172"/>
      <c r="G3" s="128" t="s">
        <v>2</v>
      </c>
      <c r="H3" s="181" t="s">
        <v>112</v>
      </c>
      <c r="I3" s="182"/>
      <c r="J3" s="183"/>
    </row>
    <row r="4" spans="1:13" ht="17.399999999999999" thickBot="1">
      <c r="A4" s="129"/>
      <c r="B4" s="130">
        <v>45443</v>
      </c>
      <c r="C4" s="130">
        <v>45777</v>
      </c>
      <c r="D4" s="130">
        <v>45808</v>
      </c>
      <c r="E4" s="130" t="s">
        <v>3</v>
      </c>
      <c r="F4" s="130" t="s">
        <v>4</v>
      </c>
      <c r="G4" s="130" t="s">
        <v>3</v>
      </c>
      <c r="H4" s="130">
        <v>45747</v>
      </c>
      <c r="I4" s="130">
        <v>45777</v>
      </c>
      <c r="J4" s="130">
        <v>45808</v>
      </c>
    </row>
    <row r="5" spans="1:13" ht="13.8" thickTop="1">
      <c r="A5" s="3"/>
      <c r="B5" s="4"/>
      <c r="C5" s="4"/>
      <c r="D5" s="4"/>
      <c r="E5" s="4"/>
      <c r="F5" s="4"/>
      <c r="G5" s="121"/>
      <c r="H5" s="122"/>
      <c r="I5" s="122"/>
      <c r="J5" s="85"/>
      <c r="L5" s="19"/>
      <c r="M5" s="19"/>
    </row>
    <row r="6" spans="1:13" ht="16.8">
      <c r="A6" s="5" t="s">
        <v>5</v>
      </c>
      <c r="B6" s="6">
        <v>74832.884342410369</v>
      </c>
      <c r="C6" s="6">
        <v>89736.54613195124</v>
      </c>
      <c r="D6" s="6">
        <v>84489.748279230727</v>
      </c>
      <c r="E6" s="6">
        <v>-5246.7978527205123</v>
      </c>
      <c r="F6" s="6">
        <v>9656.8639368203585</v>
      </c>
      <c r="G6" s="6">
        <v>-5.8468907918580442</v>
      </c>
      <c r="H6" s="86">
        <v>19.672489816229614</v>
      </c>
      <c r="I6" s="86">
        <v>16.614238283892519</v>
      </c>
      <c r="J6" s="86">
        <v>12.904572664383423</v>
      </c>
      <c r="L6" s="19"/>
      <c r="M6" s="19"/>
    </row>
    <row r="7" spans="1:13" ht="16.8">
      <c r="A7" s="5" t="s">
        <v>6</v>
      </c>
      <c r="B7" s="6">
        <v>147708.46169764237</v>
      </c>
      <c r="C7" s="6">
        <v>158058.48629120618</v>
      </c>
      <c r="D7" s="6">
        <v>158655.18551961627</v>
      </c>
      <c r="E7" s="6">
        <v>596.6992284100852</v>
      </c>
      <c r="F7" s="6">
        <v>10946.723821973894</v>
      </c>
      <c r="G7" s="6">
        <v>0.37751799502288463</v>
      </c>
      <c r="H7" s="86">
        <v>9.2074332628338169</v>
      </c>
      <c r="I7" s="86">
        <v>9.8166725984686281</v>
      </c>
      <c r="J7" s="86">
        <v>7.4110336646669168</v>
      </c>
      <c r="L7" s="19"/>
      <c r="M7" s="19"/>
    </row>
    <row r="8" spans="1:13" ht="16.2">
      <c r="A8" s="9" t="s">
        <v>7</v>
      </c>
      <c r="B8" s="10">
        <v>26829.720747699776</v>
      </c>
      <c r="C8" s="10">
        <v>32054.787446059992</v>
      </c>
      <c r="D8" s="10">
        <v>32482.947107569998</v>
      </c>
      <c r="E8" s="10">
        <v>428.15966151000612</v>
      </c>
      <c r="F8" s="10">
        <v>5653.226359870223</v>
      </c>
      <c r="G8" s="10">
        <v>1.3357120593312004</v>
      </c>
      <c r="H8" s="87">
        <v>20.263812617241285</v>
      </c>
      <c r="I8" s="87">
        <v>28.174562906160361</v>
      </c>
      <c r="J8" s="87">
        <v>21.070761090030715</v>
      </c>
      <c r="L8" s="19"/>
      <c r="M8" s="19"/>
    </row>
    <row r="9" spans="1:13" ht="16.8">
      <c r="A9" s="12" t="s">
        <v>8</v>
      </c>
      <c r="B9" s="6">
        <v>120878.7409499426</v>
      </c>
      <c r="C9" s="6">
        <v>126003.69884514618</v>
      </c>
      <c r="D9" s="6">
        <v>126172.23841204627</v>
      </c>
      <c r="E9" s="6">
        <v>168.53956690008636</v>
      </c>
      <c r="F9" s="6">
        <v>5293.4974621036672</v>
      </c>
      <c r="G9" s="6">
        <v>0.13375763445422706</v>
      </c>
      <c r="H9" s="86">
        <v>6.4676410343889756</v>
      </c>
      <c r="I9" s="86">
        <v>5.9560590581290853</v>
      </c>
      <c r="J9" s="86">
        <v>4.3791798462690537</v>
      </c>
      <c r="L9" s="19"/>
      <c r="M9" s="19"/>
    </row>
    <row r="10" spans="1:13" ht="16.2">
      <c r="A10" s="13" t="s">
        <v>9</v>
      </c>
      <c r="B10" s="10">
        <v>2469.9404554879993</v>
      </c>
      <c r="C10" s="10">
        <v>4028.9738768932261</v>
      </c>
      <c r="D10" s="10">
        <v>4043.4720601319996</v>
      </c>
      <c r="E10" s="10">
        <v>14.498183238773436</v>
      </c>
      <c r="F10" s="10">
        <v>1573.5316046440003</v>
      </c>
      <c r="G10" s="10">
        <v>0.35984803281854738</v>
      </c>
      <c r="H10" s="87">
        <v>71.287867168261585</v>
      </c>
      <c r="I10" s="87">
        <v>68.377626111059271</v>
      </c>
      <c r="J10" s="87">
        <v>63.707268778392859</v>
      </c>
      <c r="L10" s="19"/>
      <c r="M10" s="19"/>
    </row>
    <row r="11" spans="1:13" ht="16.2">
      <c r="A11" s="13" t="s">
        <v>100</v>
      </c>
      <c r="B11" s="10">
        <v>146.07344210999995</v>
      </c>
      <c r="C11" s="10">
        <v>165.32547176000006</v>
      </c>
      <c r="D11" s="10">
        <v>162.3687996700001</v>
      </c>
      <c r="E11" s="10">
        <v>-2.9566720899999552</v>
      </c>
      <c r="F11" s="10">
        <v>16.295357560000156</v>
      </c>
      <c r="G11" s="10">
        <v>-1.7883947697376641</v>
      </c>
      <c r="H11" s="87">
        <v>13.706515496476584</v>
      </c>
      <c r="I11" s="87">
        <v>10.790235377245466</v>
      </c>
      <c r="J11" s="87">
        <v>11.15559223128939</v>
      </c>
      <c r="L11" s="19"/>
      <c r="M11" s="19"/>
    </row>
    <row r="12" spans="1:13" ht="16.2">
      <c r="A12" s="13" t="s">
        <v>10</v>
      </c>
      <c r="B12" s="10">
        <v>2187.6149977738778</v>
      </c>
      <c r="C12" s="10">
        <v>1502.71766108</v>
      </c>
      <c r="D12" s="10">
        <v>1442.9349131220199</v>
      </c>
      <c r="E12" s="10">
        <v>-59.782747957980064</v>
      </c>
      <c r="F12" s="10">
        <v>-744.6800846518579</v>
      </c>
      <c r="G12" s="10">
        <v>-3.9783087339916108</v>
      </c>
      <c r="H12" s="87">
        <v>61.526779303570834</v>
      </c>
      <c r="I12" s="87">
        <v>-30.367850548051109</v>
      </c>
      <c r="J12" s="87">
        <v>-34.040728620422072</v>
      </c>
      <c r="L12" s="19"/>
      <c r="M12" s="19"/>
    </row>
    <row r="13" spans="1:13" ht="16.8">
      <c r="A13" s="14" t="s">
        <v>11</v>
      </c>
      <c r="B13" s="6">
        <v>116075.11205457072</v>
      </c>
      <c r="C13" s="6">
        <v>120306.68183541295</v>
      </c>
      <c r="D13" s="6">
        <v>120523.46263912224</v>
      </c>
      <c r="E13" s="6">
        <v>216.78080370929092</v>
      </c>
      <c r="F13" s="6">
        <v>4448.3505845515174</v>
      </c>
      <c r="G13" s="6">
        <v>0.18019016101355589</v>
      </c>
      <c r="H13" s="86">
        <v>4.6054843015109697</v>
      </c>
      <c r="I13" s="86">
        <v>5.3283696689710069</v>
      </c>
      <c r="J13" s="86">
        <v>3.8323035022875587</v>
      </c>
      <c r="L13" s="19"/>
      <c r="M13" s="19"/>
    </row>
    <row r="14" spans="1:13" ht="16.2">
      <c r="A14" s="13" t="s">
        <v>12</v>
      </c>
      <c r="B14" s="10">
        <v>48561.287043684097</v>
      </c>
      <c r="C14" s="10">
        <v>51185.919841096358</v>
      </c>
      <c r="D14" s="10">
        <v>51229.312822123633</v>
      </c>
      <c r="E14" s="10">
        <v>43.3929810272748</v>
      </c>
      <c r="F14" s="10">
        <v>2668.0257784395362</v>
      </c>
      <c r="G14" s="10">
        <v>8.4775229520133166E-2</v>
      </c>
      <c r="H14" s="87">
        <v>7.0979125911866134</v>
      </c>
      <c r="I14" s="87">
        <v>8.876041412600145</v>
      </c>
      <c r="J14" s="87">
        <v>5.4941414053533322</v>
      </c>
      <c r="L14" s="19"/>
      <c r="M14" s="19"/>
    </row>
    <row r="15" spans="1:13" ht="16.2">
      <c r="A15" s="13" t="s">
        <v>13</v>
      </c>
      <c r="B15" s="10">
        <v>67513.82501088662</v>
      </c>
      <c r="C15" s="10">
        <v>69120.761994316592</v>
      </c>
      <c r="D15" s="10">
        <v>69294.149816998615</v>
      </c>
      <c r="E15" s="10">
        <v>173.3878226820234</v>
      </c>
      <c r="F15" s="10">
        <v>1780.3248061119957</v>
      </c>
      <c r="G15" s="10">
        <v>0.25084767250724838</v>
      </c>
      <c r="H15" s="87">
        <v>2.8476143712089907</v>
      </c>
      <c r="I15" s="87">
        <v>2.8467028439957005</v>
      </c>
      <c r="J15" s="87">
        <v>2.6369781386625988</v>
      </c>
      <c r="L15" s="19"/>
      <c r="M15" s="19"/>
    </row>
    <row r="16" spans="1:13" s="15" customFormat="1" ht="16.8">
      <c r="A16" s="5" t="s">
        <v>14</v>
      </c>
      <c r="B16" s="6">
        <v>73672.999655297055</v>
      </c>
      <c r="C16" s="6">
        <v>83969.660934532556</v>
      </c>
      <c r="D16" s="6">
        <v>82187.927948771685</v>
      </c>
      <c r="E16" s="6">
        <v>-1781.7329857608711</v>
      </c>
      <c r="F16" s="6">
        <v>8514.9282934746298</v>
      </c>
      <c r="G16" s="6">
        <v>-2.1218770755189809</v>
      </c>
      <c r="H16" s="86">
        <v>17.799375849219928</v>
      </c>
      <c r="I16" s="86">
        <v>13.428571621130629</v>
      </c>
      <c r="J16" s="86">
        <v>11.557732593099885</v>
      </c>
      <c r="K16" s="1"/>
      <c r="L16" s="19"/>
      <c r="M16" s="19"/>
    </row>
    <row r="17" spans="1:13" ht="17.399999999999999" thickBot="1">
      <c r="A17" s="16" t="s">
        <v>15</v>
      </c>
      <c r="B17" s="17">
        <v>148868.78432870153</v>
      </c>
      <c r="C17" s="17">
        <v>163825.9515960507</v>
      </c>
      <c r="D17" s="17">
        <v>160956.12272478139</v>
      </c>
      <c r="E17" s="17">
        <v>-2869.8288712693029</v>
      </c>
      <c r="F17" s="17">
        <v>12087.338396079867</v>
      </c>
      <c r="G17" s="17">
        <v>-1.7517547392891117</v>
      </c>
      <c r="H17" s="88">
        <v>10.108975012267834</v>
      </c>
      <c r="I17" s="88">
        <v>11.558150955370877</v>
      </c>
      <c r="J17" s="88">
        <v>8.1194579848191069</v>
      </c>
      <c r="L17" s="19"/>
      <c r="M17" s="19"/>
    </row>
    <row r="18" spans="1:13" ht="13.8" thickBot="1">
      <c r="B18" s="19"/>
      <c r="C18" s="19"/>
      <c r="D18" s="19"/>
      <c r="E18" s="19"/>
      <c r="H18" s="84"/>
      <c r="I18" s="84"/>
      <c r="J18" s="84"/>
      <c r="L18" s="19"/>
      <c r="M18" s="19"/>
    </row>
    <row r="19" spans="1:13" ht="16.8">
      <c r="A19" s="177" t="s">
        <v>109</v>
      </c>
      <c r="B19" s="178"/>
      <c r="C19" s="178"/>
      <c r="D19" s="178"/>
      <c r="E19" s="178"/>
      <c r="F19" s="178"/>
      <c r="G19" s="178"/>
      <c r="H19" s="188"/>
      <c r="I19" s="178"/>
      <c r="J19" s="178"/>
      <c r="L19" s="19"/>
      <c r="M19" s="19"/>
    </row>
    <row r="20" spans="1:13" ht="15.75" customHeight="1">
      <c r="A20" s="131"/>
      <c r="B20" s="173" t="str">
        <f>B3</f>
        <v xml:space="preserve">             N$ Million</v>
      </c>
      <c r="C20" s="174"/>
      <c r="D20" s="132"/>
      <c r="E20" s="175" t="s">
        <v>1</v>
      </c>
      <c r="F20" s="176"/>
      <c r="G20" s="133" t="s">
        <v>2</v>
      </c>
      <c r="H20" s="184" t="s">
        <v>112</v>
      </c>
      <c r="I20" s="185"/>
      <c r="J20" s="185"/>
      <c r="L20" s="19"/>
      <c r="M20" s="19"/>
    </row>
    <row r="21" spans="1:13" ht="17.399999999999999" thickBot="1">
      <c r="A21" s="129"/>
      <c r="B21" s="134">
        <f>B4</f>
        <v>45443</v>
      </c>
      <c r="C21" s="134">
        <f>C4</f>
        <v>45777</v>
      </c>
      <c r="D21" s="134">
        <f>D4</f>
        <v>45808</v>
      </c>
      <c r="E21" s="135" t="s">
        <v>3</v>
      </c>
      <c r="F21" s="135" t="s">
        <v>4</v>
      </c>
      <c r="G21" s="135" t="s">
        <v>3</v>
      </c>
      <c r="H21" s="136">
        <f>H4</f>
        <v>45747</v>
      </c>
      <c r="I21" s="136">
        <f t="shared" ref="I21:J21" si="0">I4</f>
        <v>45777</v>
      </c>
      <c r="J21" s="136">
        <f t="shared" si="0"/>
        <v>45808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14"/>
      <c r="I22" s="89"/>
      <c r="J22" s="89"/>
      <c r="L22" s="19"/>
      <c r="M22" s="19"/>
    </row>
    <row r="23" spans="1:13" ht="16.8">
      <c r="A23" s="22" t="s">
        <v>16</v>
      </c>
      <c r="B23" s="23">
        <v>148868.78432870153</v>
      </c>
      <c r="C23" s="23">
        <v>163825.9515960507</v>
      </c>
      <c r="D23" s="23">
        <v>160956.12272478139</v>
      </c>
      <c r="E23" s="23">
        <v>-2869.8288712693029</v>
      </c>
      <c r="F23" s="23">
        <v>12087.338396079867</v>
      </c>
      <c r="G23" s="23">
        <v>-1.7517547392891117</v>
      </c>
      <c r="H23" s="111">
        <v>10.108975012267834</v>
      </c>
      <c r="I23" s="83">
        <v>11.558150955370877</v>
      </c>
      <c r="J23" s="83">
        <v>8.1194579848191069</v>
      </c>
      <c r="L23" s="19"/>
      <c r="M23" s="19"/>
    </row>
    <row r="24" spans="1:13" ht="16.2">
      <c r="A24" s="24" t="s">
        <v>17</v>
      </c>
      <c r="B24" s="25">
        <v>3435.8056910349865</v>
      </c>
      <c r="C24" s="25">
        <v>3671.3349760310766</v>
      </c>
      <c r="D24" s="25">
        <v>3928.7729014559122</v>
      </c>
      <c r="E24" s="25">
        <v>257.43792542483561</v>
      </c>
      <c r="F24" s="25">
        <v>492.96721042092577</v>
      </c>
      <c r="G24" s="25">
        <v>7.0121066888628292</v>
      </c>
      <c r="H24" s="112">
        <v>5.9850266953684184</v>
      </c>
      <c r="I24" s="82">
        <v>9.1554446219823831</v>
      </c>
      <c r="J24" s="82">
        <v>14.347936255744045</v>
      </c>
      <c r="L24" s="19"/>
      <c r="M24" s="19"/>
    </row>
    <row r="25" spans="1:13" ht="16.2">
      <c r="A25" s="24" t="s">
        <v>18</v>
      </c>
      <c r="B25" s="25">
        <v>82197.482462051048</v>
      </c>
      <c r="C25" s="25">
        <v>88085.242104036035</v>
      </c>
      <c r="D25" s="25">
        <v>85384.107874153444</v>
      </c>
      <c r="E25" s="25">
        <v>-2701.1342298825912</v>
      </c>
      <c r="F25" s="25">
        <v>3186.6254121023958</v>
      </c>
      <c r="G25" s="25">
        <v>-3.066500318739358</v>
      </c>
      <c r="H25" s="112">
        <v>4.9453447914589219</v>
      </c>
      <c r="I25" s="82">
        <v>8.3769757075449149</v>
      </c>
      <c r="J25" s="82">
        <v>3.8767919851725452</v>
      </c>
      <c r="L25" s="19"/>
      <c r="M25" s="19"/>
    </row>
    <row r="26" spans="1:13" ht="16.2">
      <c r="A26" s="24" t="s">
        <v>19</v>
      </c>
      <c r="B26" s="25">
        <v>63235.496175615503</v>
      </c>
      <c r="C26" s="25">
        <v>72069.374515983596</v>
      </c>
      <c r="D26" s="25">
        <v>71643.241949172021</v>
      </c>
      <c r="E26" s="25">
        <v>-426.13256681157509</v>
      </c>
      <c r="F26" s="25">
        <v>8407.7457735565185</v>
      </c>
      <c r="G26" s="25">
        <v>-0.59128106726814167</v>
      </c>
      <c r="H26" s="112">
        <v>17.446393869360577</v>
      </c>
      <c r="I26" s="82">
        <v>15.84406038440811</v>
      </c>
      <c r="J26" s="82">
        <v>13.295927575561066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113">
        <v>0</v>
      </c>
      <c r="I27" s="81">
        <v>0</v>
      </c>
      <c r="J27" s="81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10"/>
      <c r="I28" s="110"/>
      <c r="J28" s="110"/>
      <c r="L28" s="19"/>
      <c r="M28" s="19"/>
    </row>
    <row r="29" spans="1:13" ht="16.8">
      <c r="A29" s="179" t="s">
        <v>110</v>
      </c>
      <c r="B29" s="180"/>
      <c r="C29" s="180"/>
      <c r="D29" s="180"/>
      <c r="E29" s="180"/>
      <c r="F29" s="180"/>
      <c r="G29" s="180"/>
      <c r="H29" s="188"/>
      <c r="I29" s="178"/>
      <c r="J29" s="178"/>
      <c r="L29" s="19"/>
      <c r="M29" s="19"/>
    </row>
    <row r="30" spans="1:13" ht="23.25" customHeight="1">
      <c r="A30" s="126"/>
      <c r="B30" s="173" t="str">
        <f>B3</f>
        <v xml:space="preserve">             N$ Million</v>
      </c>
      <c r="C30" s="189"/>
      <c r="D30" s="174"/>
      <c r="E30" s="175" t="s">
        <v>1</v>
      </c>
      <c r="F30" s="176"/>
      <c r="G30" s="128" t="s">
        <v>2</v>
      </c>
      <c r="H30" s="186" t="s">
        <v>112</v>
      </c>
      <c r="I30" s="187"/>
      <c r="J30" s="187"/>
      <c r="L30" s="19"/>
      <c r="M30" s="19"/>
    </row>
    <row r="31" spans="1:13" ht="17.399999999999999" thickBot="1">
      <c r="A31" s="129"/>
      <c r="B31" s="130">
        <f>B4</f>
        <v>45443</v>
      </c>
      <c r="C31" s="134">
        <f>C4</f>
        <v>45777</v>
      </c>
      <c r="D31" s="134">
        <f>D4</f>
        <v>45808</v>
      </c>
      <c r="E31" s="134" t="s">
        <v>3</v>
      </c>
      <c r="F31" s="134" t="s">
        <v>4</v>
      </c>
      <c r="G31" s="134" t="s">
        <v>3</v>
      </c>
      <c r="H31" s="137">
        <f>H21</f>
        <v>45747</v>
      </c>
      <c r="I31" s="137">
        <f t="shared" ref="I31:J31" si="1">I21</f>
        <v>45777</v>
      </c>
      <c r="J31" s="137">
        <f t="shared" si="1"/>
        <v>45808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105"/>
      <c r="I32" s="105"/>
      <c r="J32" s="105"/>
      <c r="L32" s="19"/>
      <c r="M32" s="19"/>
    </row>
    <row r="33" spans="1:13" ht="16.8">
      <c r="A33" s="33" t="s">
        <v>21</v>
      </c>
      <c r="B33" s="34">
        <v>122082.77574249463</v>
      </c>
      <c r="C33" s="34">
        <v>118689.74200117691</v>
      </c>
      <c r="D33" s="34">
        <v>119330.59520313593</v>
      </c>
      <c r="E33" s="34">
        <v>640.85320195902023</v>
      </c>
      <c r="F33" s="34">
        <v>-2752.1805393586983</v>
      </c>
      <c r="G33" s="34">
        <v>0.53993983907443521</v>
      </c>
      <c r="H33" s="105">
        <v>-1.5671055824223998</v>
      </c>
      <c r="I33" s="105">
        <v>-1.9713031750358283</v>
      </c>
      <c r="J33" s="105">
        <v>-2.2543561306009252</v>
      </c>
      <c r="L33" s="19"/>
      <c r="M33" s="19"/>
    </row>
    <row r="34" spans="1:13" ht="16.2">
      <c r="A34" s="35" t="s">
        <v>9</v>
      </c>
      <c r="B34" s="36">
        <v>2469.9404544879994</v>
      </c>
      <c r="C34" s="36">
        <v>4028.9738758932262</v>
      </c>
      <c r="D34" s="36">
        <v>4043.4720591319997</v>
      </c>
      <c r="E34" s="36">
        <v>14.498183238773436</v>
      </c>
      <c r="F34" s="36">
        <v>1573.5316046440003</v>
      </c>
      <c r="G34" s="36">
        <v>0.35984803290787681</v>
      </c>
      <c r="H34" s="106">
        <v>71.287867197878995</v>
      </c>
      <c r="I34" s="106">
        <v>68.377626139635424</v>
      </c>
      <c r="J34" s="106">
        <v>63.707268804185901</v>
      </c>
      <c r="L34" s="19"/>
      <c r="M34" s="19"/>
    </row>
    <row r="35" spans="1:13" ht="16.8">
      <c r="A35" s="33" t="s">
        <v>22</v>
      </c>
      <c r="B35" s="34">
        <v>47037.180535734093</v>
      </c>
      <c r="C35" s="34">
        <v>49584.343841496368</v>
      </c>
      <c r="D35" s="34">
        <v>50086.440642513626</v>
      </c>
      <c r="E35" s="34">
        <v>502.09680101725826</v>
      </c>
      <c r="F35" s="34">
        <v>3049.2601067795331</v>
      </c>
      <c r="G35" s="34">
        <v>1.0126115667120388</v>
      </c>
      <c r="H35" s="105">
        <v>8.1747260753753253</v>
      </c>
      <c r="I35" s="105">
        <v>7.0852129089941389</v>
      </c>
      <c r="J35" s="105">
        <v>6.4826591901336714</v>
      </c>
      <c r="L35" s="19"/>
      <c r="M35" s="2"/>
    </row>
    <row r="36" spans="1:13" ht="16.8">
      <c r="A36" s="33" t="s">
        <v>23</v>
      </c>
      <c r="B36" s="119">
        <v>41273.160395099898</v>
      </c>
      <c r="C36" s="119">
        <v>43034.433062785538</v>
      </c>
      <c r="D36" s="119">
        <v>43566.172259073057</v>
      </c>
      <c r="E36" s="119">
        <v>531.73919628751901</v>
      </c>
      <c r="F36" s="119">
        <v>2293.0118639731591</v>
      </c>
      <c r="G36" s="119">
        <v>1.2356133413253758</v>
      </c>
      <c r="H36" s="105">
        <v>6.5254548666859495</v>
      </c>
      <c r="I36" s="105">
        <v>5.5423700264390767</v>
      </c>
      <c r="J36" s="105">
        <v>5.5556973152106712</v>
      </c>
      <c r="L36" s="19"/>
      <c r="M36" s="19"/>
    </row>
    <row r="37" spans="1:13" ht="16.2">
      <c r="A37" s="37" t="s">
        <v>24</v>
      </c>
      <c r="B37" s="120">
        <v>13596.764757619103</v>
      </c>
      <c r="C37" s="120">
        <v>13224.203271027383</v>
      </c>
      <c r="D37" s="120">
        <v>13190.011276307756</v>
      </c>
      <c r="E37" s="120">
        <v>-34.191994719627473</v>
      </c>
      <c r="F37" s="120">
        <v>-406.75348131134706</v>
      </c>
      <c r="G37" s="120">
        <v>-0.25855617929390462</v>
      </c>
      <c r="H37" s="106">
        <v>-2.3039274776044891</v>
      </c>
      <c r="I37" s="106">
        <v>-3.1450850827655898</v>
      </c>
      <c r="J37" s="106">
        <v>-2.9915460667466363</v>
      </c>
      <c r="L37" s="19"/>
      <c r="M37" s="2"/>
    </row>
    <row r="38" spans="1:13" ht="16.2">
      <c r="A38" s="37" t="s">
        <v>25</v>
      </c>
      <c r="B38" s="120">
        <v>19075.407294394456</v>
      </c>
      <c r="C38" s="120">
        <v>20200.693276667822</v>
      </c>
      <c r="D38" s="120">
        <v>20738.142009361269</v>
      </c>
      <c r="E38" s="120">
        <v>537.4487326934468</v>
      </c>
      <c r="F38" s="120">
        <v>1662.734714966813</v>
      </c>
      <c r="G38" s="120">
        <v>2.6605459789551276</v>
      </c>
      <c r="H38" s="106">
        <v>14.758073565543555</v>
      </c>
      <c r="I38" s="106">
        <v>10.717777740545117</v>
      </c>
      <c r="J38" s="106">
        <v>8.716640695034755</v>
      </c>
      <c r="L38" s="19"/>
      <c r="M38" s="19"/>
    </row>
    <row r="39" spans="1:13" ht="16.2">
      <c r="A39" s="37" t="s">
        <v>26</v>
      </c>
      <c r="B39" s="120">
        <v>8600.9883430863338</v>
      </c>
      <c r="C39" s="120">
        <v>9609.5365150903308</v>
      </c>
      <c r="D39" s="120">
        <v>9638.0189734040305</v>
      </c>
      <c r="E39" s="120">
        <v>28.482458313699681</v>
      </c>
      <c r="F39" s="120">
        <v>1037.0306303176967</v>
      </c>
      <c r="G39" s="120">
        <v>0.29639783634695505</v>
      </c>
      <c r="H39" s="106">
        <v>4.632457455903193</v>
      </c>
      <c r="I39" s="106">
        <v>8.2676478407700813</v>
      </c>
      <c r="J39" s="106">
        <v>12.057110054698356</v>
      </c>
      <c r="L39" s="19"/>
      <c r="M39" s="19"/>
    </row>
    <row r="40" spans="1:13" ht="16.8">
      <c r="A40" s="33" t="s">
        <v>27</v>
      </c>
      <c r="B40" s="119">
        <v>5764.0201406341948</v>
      </c>
      <c r="C40" s="119">
        <v>6549.9107787108278</v>
      </c>
      <c r="D40" s="119">
        <v>6520.2683834405689</v>
      </c>
      <c r="E40" s="119">
        <v>-29.64239527025893</v>
      </c>
      <c r="F40" s="119">
        <v>756.24824280637404</v>
      </c>
      <c r="G40" s="119">
        <v>-0.45256181758391278</v>
      </c>
      <c r="H40" s="105">
        <v>20.574307831172007</v>
      </c>
      <c r="I40" s="105">
        <v>18.463014049416699</v>
      </c>
      <c r="J40" s="105">
        <v>13.12015267738407</v>
      </c>
      <c r="L40" s="19"/>
      <c r="M40" s="19"/>
    </row>
    <row r="41" spans="1:13" ht="16.2">
      <c r="A41" s="38"/>
      <c r="B41" s="117"/>
      <c r="C41" s="117"/>
      <c r="D41" s="117"/>
      <c r="E41" s="117"/>
      <c r="F41" s="117"/>
      <c r="G41" s="117"/>
      <c r="H41" s="106"/>
      <c r="I41" s="106"/>
      <c r="J41" s="106"/>
      <c r="L41" s="19"/>
      <c r="M41" s="19"/>
    </row>
    <row r="42" spans="1:13" ht="16.8">
      <c r="A42" s="33" t="s">
        <v>28</v>
      </c>
      <c r="B42" s="119">
        <v>67300.048182806611</v>
      </c>
      <c r="C42" s="119">
        <v>68828.58616624659</v>
      </c>
      <c r="D42" s="119">
        <v>68995.264532638612</v>
      </c>
      <c r="E42" s="119">
        <v>166.67836639202142</v>
      </c>
      <c r="F42" s="119">
        <v>1695.2163498320006</v>
      </c>
      <c r="G42" s="119">
        <v>0.2421644489245125</v>
      </c>
      <c r="H42" s="105">
        <v>2.7986539506864783</v>
      </c>
      <c r="I42" s="105">
        <v>2.724805681818065</v>
      </c>
      <c r="J42" s="105">
        <v>2.518893218660553</v>
      </c>
      <c r="L42" s="19"/>
      <c r="M42" s="19"/>
    </row>
    <row r="43" spans="1:13" ht="16.8">
      <c r="A43" s="33" t="s">
        <v>29</v>
      </c>
      <c r="B43" s="119">
        <v>60115.214329151815</v>
      </c>
      <c r="C43" s="119">
        <v>60654.835639626763</v>
      </c>
      <c r="D43" s="119">
        <v>60774.234067031924</v>
      </c>
      <c r="E43" s="119">
        <v>119.39842740516178</v>
      </c>
      <c r="F43" s="119">
        <v>659.01973788010946</v>
      </c>
      <c r="G43" s="119">
        <v>0.19684898350817548</v>
      </c>
      <c r="H43" s="105">
        <v>1.4105194019221814</v>
      </c>
      <c r="I43" s="105">
        <v>1.2831828976824893</v>
      </c>
      <c r="J43" s="105">
        <v>1.0962611465905219</v>
      </c>
      <c r="L43" s="19"/>
      <c r="M43" s="19"/>
    </row>
    <row r="44" spans="1:13" ht="16.2">
      <c r="A44" s="37" t="s">
        <v>24</v>
      </c>
      <c r="B44" s="120">
        <v>45463.738123198898</v>
      </c>
      <c r="C44" s="120">
        <v>45762.745164418644</v>
      </c>
      <c r="D44" s="120">
        <v>45779.517495639993</v>
      </c>
      <c r="E44" s="120">
        <v>16.772331221349305</v>
      </c>
      <c r="F44" s="120">
        <v>315.77937244109489</v>
      </c>
      <c r="G44" s="120">
        <v>3.6650623036464935E-2</v>
      </c>
      <c r="H44" s="106">
        <v>0.63869967113186021</v>
      </c>
      <c r="I44" s="106">
        <v>0.86879926092686333</v>
      </c>
      <c r="J44" s="106">
        <v>0.69457414959013875</v>
      </c>
      <c r="L44" s="19"/>
      <c r="M44" s="19"/>
    </row>
    <row r="45" spans="1:13" ht="16.2">
      <c r="A45" s="37" t="s">
        <v>30</v>
      </c>
      <c r="B45" s="120">
        <v>11850.712041104442</v>
      </c>
      <c r="C45" s="120">
        <v>12486.056490393794</v>
      </c>
      <c r="D45" s="120">
        <v>12550.662727667419</v>
      </c>
      <c r="E45" s="120">
        <v>64.606237273625084</v>
      </c>
      <c r="F45" s="120">
        <v>699.95068656297735</v>
      </c>
      <c r="G45" s="120">
        <v>0.51742707814376843</v>
      </c>
      <c r="H45" s="106">
        <v>7.8507390939769124</v>
      </c>
      <c r="I45" s="106">
        <v>7.5202978125143147</v>
      </c>
      <c r="J45" s="106">
        <v>5.9064019455977217</v>
      </c>
      <c r="L45" s="19"/>
      <c r="M45" s="19"/>
    </row>
    <row r="46" spans="1:13" ht="16.2">
      <c r="A46" s="37" t="s">
        <v>26</v>
      </c>
      <c r="B46" s="120">
        <v>2800.7641648484678</v>
      </c>
      <c r="C46" s="120">
        <v>2406.0339848143285</v>
      </c>
      <c r="D46" s="120">
        <v>2444.0538437245154</v>
      </c>
      <c r="E46" s="120">
        <v>38.01985891018694</v>
      </c>
      <c r="F46" s="120">
        <v>-356.71032112395233</v>
      </c>
      <c r="G46" s="120">
        <v>1.580187942071845</v>
      </c>
      <c r="H46" s="106">
        <v>-12.532549908950458</v>
      </c>
      <c r="I46" s="106">
        <v>-17.177734843538644</v>
      </c>
      <c r="J46" s="106">
        <v>-12.736178418765647</v>
      </c>
      <c r="L46" s="19"/>
      <c r="M46" s="19"/>
    </row>
    <row r="47" spans="1:13" ht="16.8">
      <c r="A47" s="33" t="s">
        <v>31</v>
      </c>
      <c r="B47" s="119">
        <v>7184.8338536547917</v>
      </c>
      <c r="C47" s="119">
        <v>8173.7505266198195</v>
      </c>
      <c r="D47" s="119">
        <v>8221.030465606691</v>
      </c>
      <c r="E47" s="119">
        <v>47.279938986871457</v>
      </c>
      <c r="F47" s="119">
        <v>1036.1966119518993</v>
      </c>
      <c r="G47" s="119">
        <v>0.57843628616866738</v>
      </c>
      <c r="H47" s="105">
        <v>14.519727831250535</v>
      </c>
      <c r="I47" s="105">
        <v>14.856264740076014</v>
      </c>
      <c r="J47" s="105">
        <v>14.421998240429801</v>
      </c>
      <c r="L47" s="19"/>
      <c r="M47" s="19"/>
    </row>
    <row r="48" spans="1:13" ht="17.399999999999999" thickBot="1">
      <c r="A48" s="39" t="s">
        <v>111</v>
      </c>
      <c r="B48" s="118">
        <v>7745.5470239539245</v>
      </c>
      <c r="C48" s="118">
        <v>276.81199343396275</v>
      </c>
      <c r="D48" s="118">
        <v>248.8900279836935</v>
      </c>
      <c r="E48" s="118">
        <v>-27.921965450269255</v>
      </c>
      <c r="F48" s="118">
        <v>-7496.656995970231</v>
      </c>
      <c r="G48" s="118">
        <v>-10.086978206358111</v>
      </c>
      <c r="H48" s="107">
        <v>-95.424091949547858</v>
      </c>
      <c r="I48" s="107">
        <v>-96.437429239451504</v>
      </c>
      <c r="J48" s="107">
        <v>-96.7866694603496</v>
      </c>
      <c r="L48" s="19"/>
      <c r="M48" s="19"/>
    </row>
    <row r="49" spans="2:6">
      <c r="E49" s="40"/>
      <c r="F49" s="40"/>
    </row>
    <row r="50" spans="2:6">
      <c r="B50" s="210"/>
      <c r="C50" s="210"/>
      <c r="D50" s="210"/>
    </row>
    <row r="51" spans="2:6">
      <c r="B51" s="210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topLeftCell="A12" zoomScaleNormal="80" zoomScaleSheetLayoutView="100" workbookViewId="0">
      <selection activeCell="H29" sqref="H29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38" t="s">
        <v>33</v>
      </c>
      <c r="B2" s="144">
        <v>45777</v>
      </c>
      <c r="C2" s="144">
        <v>45808</v>
      </c>
    </row>
    <row r="3" spans="1:5" ht="16.2">
      <c r="A3" s="139"/>
      <c r="B3" s="42"/>
      <c r="C3" s="42"/>
    </row>
    <row r="4" spans="1:5" ht="16.2">
      <c r="A4" s="139" t="s">
        <v>34</v>
      </c>
      <c r="B4" s="43">
        <v>6.75</v>
      </c>
      <c r="C4" s="43">
        <v>6.75</v>
      </c>
    </row>
    <row r="5" spans="1:5" ht="16.2">
      <c r="A5" s="140"/>
      <c r="B5" s="43"/>
      <c r="C5" s="43"/>
    </row>
    <row r="6" spans="1:5" ht="16.2">
      <c r="A6" s="139" t="s">
        <v>35</v>
      </c>
      <c r="B6" s="43">
        <v>10.5</v>
      </c>
      <c r="C6" s="43">
        <v>10.5</v>
      </c>
    </row>
    <row r="7" spans="1:5" ht="16.2">
      <c r="A7" s="140"/>
      <c r="B7" s="43"/>
      <c r="C7" s="43"/>
    </row>
    <row r="8" spans="1:5" ht="16.2">
      <c r="A8" s="139" t="s">
        <v>36</v>
      </c>
      <c r="B8" s="43">
        <v>11.5</v>
      </c>
      <c r="C8" s="43">
        <v>11.5</v>
      </c>
    </row>
    <row r="9" spans="1:5" ht="15">
      <c r="A9" s="140"/>
      <c r="B9" s="44"/>
      <c r="C9" s="44"/>
    </row>
    <row r="10" spans="1:5" ht="16.2">
      <c r="A10" s="139" t="s">
        <v>37</v>
      </c>
      <c r="B10" s="43">
        <v>9.9745702153178861</v>
      </c>
      <c r="C10" s="43">
        <v>9.9663037344124419</v>
      </c>
    </row>
    <row r="11" spans="1:5" ht="16.2">
      <c r="A11" s="139"/>
      <c r="B11" s="43"/>
      <c r="C11" s="43"/>
    </row>
    <row r="12" spans="1:5" ht="16.2">
      <c r="A12" s="139" t="s">
        <v>38</v>
      </c>
      <c r="B12" s="43">
        <v>4.6744193238006826</v>
      </c>
      <c r="C12" s="43">
        <v>4.5181046255439075</v>
      </c>
    </row>
    <row r="13" spans="1:5" ht="16.8" thickBot="1">
      <c r="A13" s="139"/>
      <c r="B13" s="45"/>
      <c r="C13" s="45"/>
    </row>
    <row r="14" spans="1:5" ht="17.399999999999999" thickBot="1">
      <c r="A14" s="138" t="s">
        <v>39</v>
      </c>
      <c r="B14" s="144">
        <f>B2</f>
        <v>45777</v>
      </c>
      <c r="C14" s="144">
        <f>C2</f>
        <v>45808</v>
      </c>
    </row>
    <row r="15" spans="1:5" ht="16.2">
      <c r="A15" s="139"/>
      <c r="B15" s="45"/>
      <c r="C15" s="45"/>
    </row>
    <row r="16" spans="1:5" ht="16.2">
      <c r="A16" s="141" t="s">
        <v>102</v>
      </c>
      <c r="B16" s="46">
        <v>63649.03113612</v>
      </c>
      <c r="C16" s="46">
        <v>57442.192391750003</v>
      </c>
      <c r="E16" s="108"/>
    </row>
    <row r="17" spans="1:3" ht="16.2">
      <c r="A17" s="141" t="s">
        <v>103</v>
      </c>
      <c r="B17" s="46">
        <v>3946.4408605099961</v>
      </c>
      <c r="C17" s="46">
        <f>C16-B16</f>
        <v>-6206.8387443699976</v>
      </c>
    </row>
    <row r="18" spans="1:3" ht="16.8" thickBot="1">
      <c r="A18" s="139"/>
      <c r="B18" s="47"/>
      <c r="C18" s="47"/>
    </row>
    <row r="19" spans="1:3" ht="17.399999999999999" thickBot="1">
      <c r="A19" s="138" t="s">
        <v>40</v>
      </c>
      <c r="B19" s="144">
        <f>B2</f>
        <v>45777</v>
      </c>
      <c r="C19" s="144">
        <f>C2</f>
        <v>45808</v>
      </c>
    </row>
    <row r="20" spans="1:3" ht="16.2">
      <c r="A20" s="139"/>
      <c r="B20" s="45"/>
      <c r="C20" s="45"/>
    </row>
    <row r="21" spans="1:3" ht="16.8">
      <c r="A21" s="142" t="s">
        <v>41</v>
      </c>
      <c r="B21" s="48">
        <v>18.534420000000001</v>
      </c>
      <c r="C21" s="48">
        <v>17.847100000000001</v>
      </c>
    </row>
    <row r="22" spans="1:3" ht="16.2">
      <c r="A22" s="139" t="s">
        <v>42</v>
      </c>
      <c r="B22" s="48">
        <v>5.3953671061732711E-2</v>
      </c>
      <c r="C22" s="48">
        <f>1/C21</f>
        <v>5.6031512122417644E-2</v>
      </c>
    </row>
    <row r="23" spans="1:3" ht="16.8">
      <c r="A23" s="142" t="s">
        <v>43</v>
      </c>
      <c r="B23" s="104">
        <v>24.818899999999999</v>
      </c>
      <c r="C23" s="104">
        <v>24.033049999999999</v>
      </c>
    </row>
    <row r="24" spans="1:3" ht="16.2">
      <c r="A24" s="139" t="s">
        <v>44</v>
      </c>
      <c r="B24" s="48">
        <v>4.0291874337702316E-2</v>
      </c>
      <c r="C24" s="48">
        <f>1/C23</f>
        <v>4.1609367100721717E-2</v>
      </c>
    </row>
    <row r="25" spans="1:3" ht="16.8">
      <c r="A25" s="142" t="s">
        <v>45</v>
      </c>
      <c r="B25" s="48">
        <v>7.6822600000000003</v>
      </c>
      <c r="C25" s="48">
        <v>8.0710300000000004</v>
      </c>
    </row>
    <row r="26" spans="1:3" ht="16.2">
      <c r="A26" s="139" t="s">
        <v>46</v>
      </c>
      <c r="B26" s="48">
        <v>0.13017002809069206</v>
      </c>
      <c r="C26" s="48">
        <f>1/C25</f>
        <v>0.12389992355374717</v>
      </c>
    </row>
    <row r="27" spans="1:3" ht="16.8">
      <c r="A27" s="142" t="s">
        <v>47</v>
      </c>
      <c r="B27" s="48">
        <v>21.085000000000001</v>
      </c>
      <c r="C27" s="48">
        <v>20.234100000000002</v>
      </c>
    </row>
    <row r="28" spans="1:3" ht="16.2">
      <c r="A28" s="139" t="s">
        <v>48</v>
      </c>
      <c r="B28" s="48">
        <v>4.742708086317287E-2</v>
      </c>
      <c r="C28" s="48">
        <f>1/C27</f>
        <v>4.9421521095576279E-2</v>
      </c>
    </row>
    <row r="29" spans="1:3" ht="17.399999999999999" thickBot="1">
      <c r="A29" s="142"/>
      <c r="B29" s="45"/>
      <c r="C29" s="45"/>
    </row>
    <row r="30" spans="1:3" ht="17.399999999999999" thickBot="1">
      <c r="A30" s="138" t="s">
        <v>49</v>
      </c>
      <c r="B30" s="144">
        <f>B2</f>
        <v>45777</v>
      </c>
      <c r="C30" s="144">
        <f>C2</f>
        <v>45808</v>
      </c>
    </row>
    <row r="31" spans="1:3" ht="16.2">
      <c r="A31" s="139"/>
      <c r="B31" s="49"/>
      <c r="C31" s="109"/>
    </row>
    <row r="32" spans="1:3" ht="16.2">
      <c r="A32" s="139" t="s">
        <v>50</v>
      </c>
      <c r="B32" s="50">
        <v>3.610137696738164</v>
      </c>
      <c r="C32" s="50">
        <v>3.4561120305480699</v>
      </c>
    </row>
    <row r="33" spans="1:3" ht="16.2">
      <c r="A33" s="139" t="s">
        <v>51</v>
      </c>
      <c r="B33" s="50">
        <v>2.2241703062347256</v>
      </c>
      <c r="C33" s="50">
        <v>2.4016381552969506</v>
      </c>
    </row>
    <row r="34" spans="1:3" ht="16.8" thickBot="1">
      <c r="A34" s="143" t="s">
        <v>52</v>
      </c>
      <c r="B34" s="51">
        <v>0.15287631959147063</v>
      </c>
      <c r="C34" s="51">
        <v>0.17360654386394003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Q15" sqref="Q15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15" t="s">
        <v>54</v>
      </c>
    </row>
    <row r="30" spans="2:2">
      <c r="B30" s="54"/>
    </row>
    <row r="33" spans="2:3">
      <c r="B33" s="116" t="s">
        <v>55</v>
      </c>
      <c r="C33" s="116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opLeftCell="A71" zoomScale="90" zoomScaleNormal="90" workbookViewId="0">
      <selection activeCell="D102" sqref="D102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90" t="s">
        <v>0</v>
      </c>
      <c r="B1" s="191"/>
      <c r="C1" s="191"/>
      <c r="D1" s="191"/>
      <c r="E1" s="191"/>
      <c r="F1" s="191"/>
      <c r="G1" s="191"/>
    </row>
    <row r="2" spans="1:12" ht="19.5" customHeight="1">
      <c r="A2" s="192" t="s">
        <v>106</v>
      </c>
      <c r="B2" s="192"/>
      <c r="C2" s="192"/>
      <c r="D2" s="192"/>
      <c r="E2" s="192"/>
      <c r="F2" s="192"/>
      <c r="G2" s="192"/>
      <c r="H2" s="145"/>
      <c r="I2" s="145"/>
      <c r="J2" s="145"/>
    </row>
    <row r="3" spans="1:12" ht="19.5" customHeight="1">
      <c r="A3" s="192"/>
      <c r="B3" s="192"/>
      <c r="C3" s="192"/>
      <c r="D3" s="192"/>
      <c r="E3" s="192"/>
      <c r="F3" s="192"/>
      <c r="G3" s="192"/>
      <c r="H3" s="146"/>
      <c r="I3" s="146"/>
      <c r="J3" s="146"/>
    </row>
    <row r="4" spans="1:12" ht="19.5" customHeight="1">
      <c r="A4" s="147"/>
      <c r="B4" s="193" t="s">
        <v>107</v>
      </c>
      <c r="C4" s="168"/>
      <c r="D4" s="148"/>
      <c r="E4" s="168" t="s">
        <v>1</v>
      </c>
      <c r="F4" s="194"/>
      <c r="G4" s="149" t="s">
        <v>2</v>
      </c>
      <c r="H4" s="193" t="s">
        <v>112</v>
      </c>
      <c r="I4" s="168"/>
      <c r="J4" s="168"/>
    </row>
    <row r="5" spans="1:12" ht="17.399999999999999" thickBot="1">
      <c r="A5" s="150"/>
      <c r="B5" s="130">
        <v>45443</v>
      </c>
      <c r="C5" s="134">
        <v>45777</v>
      </c>
      <c r="D5" s="134">
        <v>45808</v>
      </c>
      <c r="E5" s="130" t="s">
        <v>3</v>
      </c>
      <c r="F5" s="151" t="s">
        <v>4</v>
      </c>
      <c r="G5" s="130" t="s">
        <v>3</v>
      </c>
      <c r="H5" s="152">
        <v>45747</v>
      </c>
      <c r="I5" s="152">
        <v>45777</v>
      </c>
      <c r="J5" s="152">
        <v>45808</v>
      </c>
    </row>
    <row r="6" spans="1:12" ht="17.399999999999999" thickTop="1">
      <c r="A6" s="55" t="s">
        <v>56</v>
      </c>
      <c r="B6" s="8">
        <v>57179.103807444102</v>
      </c>
      <c r="C6" s="6">
        <v>68646.990978263595</v>
      </c>
      <c r="D6" s="6">
        <v>61637.881201037329</v>
      </c>
      <c r="E6" s="6">
        <v>-7009.1097772262656</v>
      </c>
      <c r="F6" s="6">
        <v>4458.7773935932273</v>
      </c>
      <c r="G6" s="6">
        <v>-10.210367093068413</v>
      </c>
      <c r="H6" s="100">
        <v>13.292090759858439</v>
      </c>
      <c r="I6" s="100">
        <v>18.483022218098583</v>
      </c>
      <c r="J6" s="100">
        <v>7.7979140921980274</v>
      </c>
      <c r="L6" s="19"/>
    </row>
    <row r="7" spans="1:12" ht="16.8">
      <c r="A7" s="55" t="s">
        <v>57</v>
      </c>
      <c r="B7" s="8">
        <v>56650.7786632141</v>
      </c>
      <c r="C7" s="6">
        <v>65874.28751898359</v>
      </c>
      <c r="D7" s="6">
        <v>59727.100246907328</v>
      </c>
      <c r="E7" s="6">
        <v>-6147.1872720762622</v>
      </c>
      <c r="F7" s="6">
        <v>3076.3215836932286</v>
      </c>
      <c r="G7" s="6">
        <v>-9.3316945102514808</v>
      </c>
      <c r="H7" s="97">
        <v>9.5063540401362729</v>
      </c>
      <c r="I7" s="97">
        <v>14.729891374010123</v>
      </c>
      <c r="J7" s="97">
        <v>5.4303253305339325</v>
      </c>
      <c r="L7" s="19"/>
    </row>
    <row r="8" spans="1:12" ht="16.2">
      <c r="A8" s="24" t="s">
        <v>58</v>
      </c>
      <c r="B8" s="11">
        <v>13082.81593244</v>
      </c>
      <c r="C8" s="10">
        <v>17130.307152450001</v>
      </c>
      <c r="D8" s="10">
        <v>14960.57502018</v>
      </c>
      <c r="E8" s="10">
        <v>-2169.7321322700009</v>
      </c>
      <c r="F8" s="10">
        <v>1877.7590877399998</v>
      </c>
      <c r="G8" s="10">
        <v>-12.666043363733166</v>
      </c>
      <c r="H8" s="98">
        <v>13.948818909666684</v>
      </c>
      <c r="I8" s="98">
        <v>19.751547428604937</v>
      </c>
      <c r="J8" s="98">
        <v>14.352866366360246</v>
      </c>
      <c r="L8" s="19"/>
    </row>
    <row r="9" spans="1:12" ht="16.2">
      <c r="A9" s="24" t="s">
        <v>59</v>
      </c>
      <c r="B9" s="11">
        <v>36876.880991110003</v>
      </c>
      <c r="C9" s="10">
        <v>44009.105997229992</v>
      </c>
      <c r="D9" s="10">
        <v>40216.475102090008</v>
      </c>
      <c r="E9" s="10">
        <v>-3792.6308951399842</v>
      </c>
      <c r="F9" s="10">
        <v>3339.5941109800042</v>
      </c>
      <c r="G9" s="10">
        <v>-8.617832171775305</v>
      </c>
      <c r="H9" s="98">
        <v>15.945805638093489</v>
      </c>
      <c r="I9" s="98">
        <v>20.914952934544218</v>
      </c>
      <c r="J9" s="98">
        <v>9.0560644534582195</v>
      </c>
      <c r="L9" s="19"/>
    </row>
    <row r="10" spans="1:12" ht="16.2">
      <c r="A10" s="24" t="s">
        <v>60</v>
      </c>
      <c r="B10" s="11">
        <v>4382.2276673740998</v>
      </c>
      <c r="C10" s="10">
        <v>4357.2586617735888</v>
      </c>
      <c r="D10" s="10">
        <v>4154.8550068273198</v>
      </c>
      <c r="E10" s="10">
        <v>-202.40365494626894</v>
      </c>
      <c r="F10" s="10">
        <v>-227.37266054678003</v>
      </c>
      <c r="G10" s="10">
        <v>-4.6452063248382416</v>
      </c>
      <c r="H10" s="98">
        <v>-6.6079842608476014</v>
      </c>
      <c r="I10" s="98">
        <v>-0.53304741800818078</v>
      </c>
      <c r="J10" s="98">
        <v>-5.1885177540998342</v>
      </c>
      <c r="L10" s="19"/>
    </row>
    <row r="11" spans="1:12" ht="16.2">
      <c r="A11" s="24" t="s">
        <v>61</v>
      </c>
      <c r="B11" s="11">
        <v>2308.8540722899997</v>
      </c>
      <c r="C11" s="10">
        <v>377.61570753000001</v>
      </c>
      <c r="D11" s="10">
        <v>395.19511781</v>
      </c>
      <c r="E11" s="10">
        <v>17.579410279999991</v>
      </c>
      <c r="F11" s="10">
        <v>-1913.6589544799997</v>
      </c>
      <c r="G11" s="10">
        <v>4.6553705074896499</v>
      </c>
      <c r="H11" s="98">
        <v>-84.052508353049816</v>
      </c>
      <c r="I11" s="98">
        <v>-83.825398201501756</v>
      </c>
      <c r="J11" s="98">
        <v>-82.883495212929063</v>
      </c>
      <c r="L11" s="19"/>
    </row>
    <row r="12" spans="1:12" ht="16.8">
      <c r="A12" s="55" t="s">
        <v>62</v>
      </c>
      <c r="B12" s="8">
        <v>528.32514422999998</v>
      </c>
      <c r="C12" s="6">
        <v>2772.7034592800005</v>
      </c>
      <c r="D12" s="6">
        <v>1910.7809541299998</v>
      </c>
      <c r="E12" s="6">
        <v>-861.92250515000069</v>
      </c>
      <c r="F12" s="6">
        <v>1382.4558098999998</v>
      </c>
      <c r="G12" s="6">
        <v>-31.085996674661331</v>
      </c>
      <c r="H12" s="97">
        <v>114.14709462058909</v>
      </c>
      <c r="I12" s="97">
        <v>431.77743666552919</v>
      </c>
      <c r="J12" s="97">
        <v>261.66761605012016</v>
      </c>
      <c r="L12" s="19"/>
    </row>
    <row r="13" spans="1:12" ht="16.2">
      <c r="A13" s="24" t="s">
        <v>63</v>
      </c>
      <c r="B13" s="11">
        <v>381.14720768999996</v>
      </c>
      <c r="C13" s="10">
        <v>324.60435211999999</v>
      </c>
      <c r="D13" s="10">
        <v>317.59760621999999</v>
      </c>
      <c r="E13" s="10">
        <v>-7.0067458999999985</v>
      </c>
      <c r="F13" s="10">
        <v>-63.549601469999971</v>
      </c>
      <c r="G13" s="10">
        <v>-2.1585495863622128</v>
      </c>
      <c r="H13" s="98">
        <v>-2.609439985516488</v>
      </c>
      <c r="I13" s="98">
        <v>-13.324293922669085</v>
      </c>
      <c r="J13" s="98">
        <v>-16.673243352654183</v>
      </c>
      <c r="L13" s="19"/>
    </row>
    <row r="14" spans="1:12" ht="16.2">
      <c r="A14" s="24" t="s">
        <v>64</v>
      </c>
      <c r="B14" s="11">
        <v>0</v>
      </c>
      <c r="C14" s="11">
        <v>2270.2492350700004</v>
      </c>
      <c r="D14" s="11">
        <v>1410.0319790799999</v>
      </c>
      <c r="E14" s="11">
        <v>-860.21725599000047</v>
      </c>
      <c r="F14" s="11">
        <v>1410.0319790799999</v>
      </c>
      <c r="G14" s="11">
        <v>-37.89087306810508</v>
      </c>
      <c r="H14" s="11">
        <v>150.41249714956373</v>
      </c>
      <c r="I14" s="11">
        <v>3.5607870572192724E-2</v>
      </c>
      <c r="J14" s="11">
        <v>3.5607870572192724E-2</v>
      </c>
      <c r="L14" s="19"/>
    </row>
    <row r="15" spans="1:12" ht="16.2">
      <c r="A15" s="24" t="s">
        <v>65</v>
      </c>
      <c r="B15" s="11">
        <v>147.17793653999999</v>
      </c>
      <c r="C15" s="10">
        <v>177.84987209000002</v>
      </c>
      <c r="D15" s="10">
        <v>183.15136883000002</v>
      </c>
      <c r="E15" s="10">
        <v>5.3014967400000046</v>
      </c>
      <c r="F15" s="10">
        <v>35.973432290000034</v>
      </c>
      <c r="G15" s="10">
        <v>2.9808830772266219</v>
      </c>
      <c r="H15" s="98">
        <v>16.146153176604301</v>
      </c>
      <c r="I15" s="98">
        <v>21.069846767993113</v>
      </c>
      <c r="J15" s="98">
        <v>24.442136597168002</v>
      </c>
      <c r="L15" s="19"/>
    </row>
    <row r="16" spans="1:12" ht="16.8">
      <c r="A16" s="56"/>
      <c r="B16" s="11"/>
      <c r="C16" s="10"/>
      <c r="D16" s="10"/>
      <c r="E16" s="10"/>
      <c r="F16" s="10"/>
      <c r="G16" s="10"/>
      <c r="H16" s="98"/>
      <c r="I16" s="98"/>
      <c r="J16" s="98"/>
      <c r="L16" s="19"/>
    </row>
    <row r="17" spans="1:12" ht="16.8">
      <c r="A17" s="55" t="s">
        <v>66</v>
      </c>
      <c r="B17" s="8">
        <v>57179.5415607041</v>
      </c>
      <c r="C17" s="6">
        <v>68647.571156593578</v>
      </c>
      <c r="D17" s="6">
        <v>61636.997607987316</v>
      </c>
      <c r="E17" s="6">
        <v>-7010.5735486062622</v>
      </c>
      <c r="F17" s="6">
        <v>4457.4560472832163</v>
      </c>
      <c r="G17" s="6">
        <v>-10.212413098511931</v>
      </c>
      <c r="H17" s="97">
        <v>13.292300663836514</v>
      </c>
      <c r="I17" s="97">
        <v>18.483704826948767</v>
      </c>
      <c r="J17" s="97">
        <v>7.7955435206681329</v>
      </c>
      <c r="L17" s="19"/>
    </row>
    <row r="18" spans="1:12" ht="16.8">
      <c r="A18" s="55" t="s">
        <v>67</v>
      </c>
      <c r="B18" s="8">
        <v>7992.0893885999994</v>
      </c>
      <c r="C18" s="6">
        <v>11994.289687069999</v>
      </c>
      <c r="D18" s="6">
        <v>8985.2770833200011</v>
      </c>
      <c r="E18" s="6">
        <v>-3009.0126037499977</v>
      </c>
      <c r="F18" s="6">
        <v>993.18769472000167</v>
      </c>
      <c r="G18" s="6">
        <v>-25.087042936721403</v>
      </c>
      <c r="H18" s="97">
        <v>1.4617556061198087</v>
      </c>
      <c r="I18" s="97">
        <v>45.638540784069534</v>
      </c>
      <c r="J18" s="97">
        <v>12.427134462944011</v>
      </c>
      <c r="L18" s="19"/>
    </row>
    <row r="19" spans="1:12" ht="16.2">
      <c r="A19" s="24" t="s">
        <v>68</v>
      </c>
      <c r="B19" s="11">
        <v>4863.559968569999</v>
      </c>
      <c r="C19" s="10">
        <v>5349.0424983499997</v>
      </c>
      <c r="D19" s="10">
        <v>5623.6427486900002</v>
      </c>
      <c r="E19" s="10">
        <v>274.60025034000046</v>
      </c>
      <c r="F19" s="10">
        <v>760.08278012000119</v>
      </c>
      <c r="G19" s="10">
        <v>5.1336337377148453</v>
      </c>
      <c r="H19" s="98">
        <v>4.4243001874024515</v>
      </c>
      <c r="I19" s="98">
        <v>11.301882066416823</v>
      </c>
      <c r="J19" s="98">
        <v>15.628115722473197</v>
      </c>
      <c r="L19" s="19"/>
    </row>
    <row r="20" spans="1:12" ht="16.2">
      <c r="A20" s="24" t="s">
        <v>69</v>
      </c>
      <c r="B20" s="11">
        <v>3128.52942003</v>
      </c>
      <c r="C20" s="11">
        <v>6645.247188719999</v>
      </c>
      <c r="D20" s="11">
        <v>3361.63433463</v>
      </c>
      <c r="E20" s="11">
        <v>-3283.612854089999</v>
      </c>
      <c r="F20" s="11">
        <v>233.10491460000003</v>
      </c>
      <c r="G20" s="11">
        <v>-49.412952759135585</v>
      </c>
      <c r="H20" s="98">
        <v>-1.352757184624835</v>
      </c>
      <c r="I20" s="98">
        <v>93.752006406471679</v>
      </c>
      <c r="J20" s="98">
        <v>7.4509420658657177</v>
      </c>
      <c r="L20" s="19"/>
    </row>
    <row r="21" spans="1:12" ht="16.2">
      <c r="A21" s="24" t="s">
        <v>70</v>
      </c>
      <c r="B21" s="11">
        <v>19134.38966696</v>
      </c>
      <c r="C21" s="10">
        <v>21864.73270792</v>
      </c>
      <c r="D21" s="10">
        <v>21178.62295225</v>
      </c>
      <c r="E21" s="10">
        <v>-686.1097556700006</v>
      </c>
      <c r="F21" s="10">
        <v>2044.2332852899999</v>
      </c>
      <c r="G21" s="10">
        <v>-3.1379745859937884</v>
      </c>
      <c r="H21" s="98">
        <v>22.434886064937572</v>
      </c>
      <c r="I21" s="98">
        <v>9.5548011211143944</v>
      </c>
      <c r="J21" s="98">
        <v>10.683556261111619</v>
      </c>
      <c r="L21" s="19"/>
    </row>
    <row r="22" spans="1:12" ht="16.8">
      <c r="A22" s="55" t="s">
        <v>71</v>
      </c>
      <c r="B22" s="8">
        <v>6488.3395965999998</v>
      </c>
      <c r="C22" s="8">
        <v>9041.4902519900006</v>
      </c>
      <c r="D22" s="8">
        <v>8767.0743616899999</v>
      </c>
      <c r="E22" s="8">
        <v>-274.41589030000068</v>
      </c>
      <c r="F22" s="8">
        <v>2278.7347650900001</v>
      </c>
      <c r="G22" s="8">
        <v>-3.0350736731657975</v>
      </c>
      <c r="H22" s="97">
        <v>65.947173015720864</v>
      </c>
      <c r="I22" s="97">
        <v>18.257824193873446</v>
      </c>
      <c r="J22" s="97">
        <v>35.12046080763244</v>
      </c>
      <c r="L22" s="19"/>
    </row>
    <row r="23" spans="1:12" ht="16.8">
      <c r="A23" s="57" t="s">
        <v>104</v>
      </c>
      <c r="B23" s="8">
        <v>12646.050070360001</v>
      </c>
      <c r="C23" s="8">
        <v>12823.24245593</v>
      </c>
      <c r="D23" s="8">
        <v>12411.54859056</v>
      </c>
      <c r="E23" s="8">
        <v>-411.69386536999991</v>
      </c>
      <c r="F23" s="8">
        <v>-234.50147980000111</v>
      </c>
      <c r="G23" s="8">
        <v>-3.2105285912270602</v>
      </c>
      <c r="H23" s="97">
        <v>6.6724660683378261</v>
      </c>
      <c r="I23" s="97">
        <v>4.1504498981975786</v>
      </c>
      <c r="J23" s="97">
        <v>-1.8543456533485454</v>
      </c>
      <c r="L23" s="19"/>
    </row>
    <row r="24" spans="1:12" ht="16.8">
      <c r="A24" s="57" t="s">
        <v>72</v>
      </c>
      <c r="B24" s="8">
        <v>7772.5865484699998</v>
      </c>
      <c r="C24" s="58">
        <v>7961.3122392200003</v>
      </c>
      <c r="D24" s="58">
        <v>7579.6647387600005</v>
      </c>
      <c r="E24" s="58">
        <v>-381.64750045999972</v>
      </c>
      <c r="F24" s="58">
        <v>-192.92180970999925</v>
      </c>
      <c r="G24" s="58">
        <v>-4.7937763146617982</v>
      </c>
      <c r="H24" s="97">
        <v>-2.9043462435246425</v>
      </c>
      <c r="I24" s="97">
        <v>2.2911911776525926</v>
      </c>
      <c r="J24" s="97">
        <v>-2.4820799164722729</v>
      </c>
      <c r="L24" s="19"/>
    </row>
    <row r="25" spans="1:12" ht="16.8">
      <c r="A25" s="57" t="s">
        <v>73</v>
      </c>
      <c r="B25" s="8">
        <v>22696.502692010003</v>
      </c>
      <c r="C25" s="8">
        <v>26590.830054809998</v>
      </c>
      <c r="D25" s="8">
        <v>24210.309733440001</v>
      </c>
      <c r="E25" s="8">
        <v>-2380.520321369997</v>
      </c>
      <c r="F25" s="8">
        <v>1513.8070414299982</v>
      </c>
      <c r="G25" s="8">
        <v>-8.9524107237840269</v>
      </c>
      <c r="H25" s="97">
        <v>16.036160799324989</v>
      </c>
      <c r="I25" s="97">
        <v>19.047530498990824</v>
      </c>
      <c r="J25" s="97">
        <v>6.669781075843531</v>
      </c>
      <c r="L25" s="19"/>
    </row>
    <row r="26" spans="1:12" ht="17.399999999999999" thickBot="1">
      <c r="A26" s="59" t="s">
        <v>74</v>
      </c>
      <c r="B26" s="18">
        <v>-416.02673533589967</v>
      </c>
      <c r="C26" s="18">
        <v>236.40646757358863</v>
      </c>
      <c r="D26" s="18">
        <v>-316.87689978268111</v>
      </c>
      <c r="E26" s="18">
        <v>-553.28336735626976</v>
      </c>
      <c r="F26" s="18">
        <v>99.149835553218566</v>
      </c>
      <c r="G26" s="18">
        <v>-234.03901468306643</v>
      </c>
      <c r="H26" s="96">
        <v>92.260931470312812</v>
      </c>
      <c r="I26" s="96">
        <v>-163.15009943541594</v>
      </c>
      <c r="J26" s="96">
        <v>-23.832563422436067</v>
      </c>
      <c r="L26" s="19"/>
    </row>
    <row r="27" spans="1:12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2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2" ht="13.8" thickBot="1">
      <c r="A29" s="62"/>
      <c r="B29" s="61"/>
      <c r="C29" s="61"/>
      <c r="D29" s="61"/>
      <c r="E29" s="61"/>
      <c r="F29" s="61"/>
      <c r="G29" s="61"/>
      <c r="H29" s="91"/>
      <c r="I29" s="91"/>
      <c r="J29" s="91"/>
      <c r="L29" s="19"/>
    </row>
    <row r="30" spans="1:12" ht="19.5" customHeight="1">
      <c r="A30" s="195" t="s">
        <v>114</v>
      </c>
      <c r="B30" s="196"/>
      <c r="C30" s="196"/>
      <c r="D30" s="196"/>
      <c r="E30" s="196"/>
      <c r="F30" s="196"/>
      <c r="G30" s="196"/>
      <c r="H30" s="145"/>
      <c r="I30" s="164"/>
      <c r="J30" s="164"/>
      <c r="L30" s="19"/>
    </row>
    <row r="31" spans="1:12" ht="19.5" customHeight="1">
      <c r="A31" s="197"/>
      <c r="B31" s="198"/>
      <c r="C31" s="198"/>
      <c r="D31" s="198"/>
      <c r="E31" s="198"/>
      <c r="F31" s="198"/>
      <c r="G31" s="198"/>
      <c r="H31" s="146"/>
      <c r="I31" s="165"/>
      <c r="J31" s="165"/>
      <c r="L31" s="19"/>
    </row>
    <row r="32" spans="1:12" ht="19.5" customHeight="1">
      <c r="A32" s="131"/>
      <c r="B32" s="193" t="str">
        <f>B4</f>
        <v xml:space="preserve">           N$ Million</v>
      </c>
      <c r="C32" s="168"/>
      <c r="D32" s="148"/>
      <c r="E32" s="193" t="s">
        <v>1</v>
      </c>
      <c r="F32" s="194"/>
      <c r="G32" s="166" t="s">
        <v>2</v>
      </c>
      <c r="H32" s="193" t="s">
        <v>112</v>
      </c>
      <c r="I32" s="168"/>
      <c r="J32" s="168"/>
      <c r="L32" s="19"/>
    </row>
    <row r="33" spans="1:12" ht="17.399999999999999" thickBot="1">
      <c r="A33" s="129"/>
      <c r="B33" s="130">
        <f>B5</f>
        <v>45443</v>
      </c>
      <c r="C33" s="130">
        <f>C5</f>
        <v>45777</v>
      </c>
      <c r="D33" s="134">
        <f>D5</f>
        <v>45808</v>
      </c>
      <c r="E33" s="130" t="s">
        <v>3</v>
      </c>
      <c r="F33" s="151" t="s">
        <v>4</v>
      </c>
      <c r="G33" s="130" t="s">
        <v>3</v>
      </c>
      <c r="H33" s="152">
        <f t="shared" ref="H33:I33" si="0">H5</f>
        <v>45747</v>
      </c>
      <c r="I33" s="152">
        <f t="shared" si="0"/>
        <v>45777</v>
      </c>
      <c r="J33" s="152">
        <f>J5</f>
        <v>45808</v>
      </c>
      <c r="L33" s="19"/>
    </row>
    <row r="34" spans="1:12" ht="17.399999999999999" thickTop="1">
      <c r="A34" s="63" t="s">
        <v>56</v>
      </c>
      <c r="B34" s="65">
        <v>209253.92890640051</v>
      </c>
      <c r="C34" s="65">
        <v>221605.6416373484</v>
      </c>
      <c r="D34" s="65">
        <v>218955.25842471377</v>
      </c>
      <c r="E34" s="65">
        <v>-2650.3832126346242</v>
      </c>
      <c r="F34" s="65">
        <v>9701.3295183132577</v>
      </c>
      <c r="G34" s="65">
        <v>-1.1959908570251514</v>
      </c>
      <c r="H34" s="97">
        <v>8.1299273561589018</v>
      </c>
      <c r="I34" s="97">
        <v>7.5463736049501904</v>
      </c>
      <c r="J34" s="97">
        <v>4.636151669416293</v>
      </c>
      <c r="L34" s="19"/>
    </row>
    <row r="35" spans="1:12" ht="16.8">
      <c r="A35" s="57" t="s">
        <v>57</v>
      </c>
      <c r="B35" s="65">
        <v>39833.28703166292</v>
      </c>
      <c r="C35" s="65">
        <v>40347.01802808333</v>
      </c>
      <c r="D35" s="65">
        <v>41516.000207313424</v>
      </c>
      <c r="E35" s="65">
        <v>1168.9821792300936</v>
      </c>
      <c r="F35" s="65">
        <v>1682.7131756505041</v>
      </c>
      <c r="G35" s="65">
        <v>2.8973198921824519</v>
      </c>
      <c r="H35" s="97">
        <v>10.30098515959061</v>
      </c>
      <c r="I35" s="97">
        <v>0.27178804496779208</v>
      </c>
      <c r="J35" s="97">
        <v>4.2243894517490759</v>
      </c>
      <c r="L35" s="19"/>
    </row>
    <row r="36" spans="1:12" ht="16.2">
      <c r="A36" s="66" t="s">
        <v>75</v>
      </c>
      <c r="B36" s="67">
        <v>239.96341813498762</v>
      </c>
      <c r="C36" s="67">
        <v>210.2430694310768</v>
      </c>
      <c r="D36" s="67">
        <v>206.89363334591172</v>
      </c>
      <c r="E36" s="67">
        <v>-3.3494360851650811</v>
      </c>
      <c r="F36" s="67">
        <v>-33.069784789075896</v>
      </c>
      <c r="G36" s="67">
        <v>-1.5931255637718493</v>
      </c>
      <c r="H36" s="98">
        <v>18.455710137960324</v>
      </c>
      <c r="I36" s="98">
        <v>-3.8247972968004973</v>
      </c>
      <c r="J36" s="98">
        <v>-13.78117758369028</v>
      </c>
      <c r="L36" s="19"/>
    </row>
    <row r="37" spans="1:12" ht="16.2">
      <c r="A37" s="66" t="s">
        <v>58</v>
      </c>
      <c r="B37" s="67">
        <v>25175.961731494688</v>
      </c>
      <c r="C37" s="67">
        <v>24606.722731076406</v>
      </c>
      <c r="D37" s="67">
        <v>25005.153727298904</v>
      </c>
      <c r="E37" s="67">
        <v>398.43099622249792</v>
      </c>
      <c r="F37" s="67">
        <v>-170.80800419578372</v>
      </c>
      <c r="G37" s="67">
        <v>1.619195699390346</v>
      </c>
      <c r="H37" s="98">
        <v>9.3100707352162431</v>
      </c>
      <c r="I37" s="98">
        <v>-4.241749577996643</v>
      </c>
      <c r="J37" s="98">
        <v>-0.67845672001520541</v>
      </c>
      <c r="L37" s="19"/>
    </row>
    <row r="38" spans="1:12" ht="16.2">
      <c r="A38" s="66" t="s">
        <v>76</v>
      </c>
      <c r="B38" s="67">
        <v>7745.5470239539245</v>
      </c>
      <c r="C38" s="67">
        <v>276.81199343396275</v>
      </c>
      <c r="D38" s="67">
        <v>248.8900279836935</v>
      </c>
      <c r="E38" s="67">
        <v>-27.921965450269255</v>
      </c>
      <c r="F38" s="67">
        <v>-7496.656995970231</v>
      </c>
      <c r="G38" s="67">
        <v>-10.086978206358111</v>
      </c>
      <c r="H38" s="98">
        <v>-95.424091949547858</v>
      </c>
      <c r="I38" s="98">
        <v>-96.437429239451504</v>
      </c>
      <c r="J38" s="98">
        <v>-96.786669460349614</v>
      </c>
      <c r="L38" s="19"/>
    </row>
    <row r="39" spans="1:12" ht="16.2">
      <c r="A39" s="66" t="s">
        <v>77</v>
      </c>
      <c r="B39" s="67">
        <v>6671.8148580793204</v>
      </c>
      <c r="C39" s="67">
        <v>15253.240234141889</v>
      </c>
      <c r="D39" s="67">
        <v>16055.06281868491</v>
      </c>
      <c r="E39" s="67">
        <v>801.82258454302064</v>
      </c>
      <c r="F39" s="67">
        <v>9383.2479606055895</v>
      </c>
      <c r="G39" s="67">
        <v>5.2567360917077082</v>
      </c>
      <c r="H39" s="98">
        <v>132.60857064302431</v>
      </c>
      <c r="I39" s="98">
        <v>132.79098692782028</v>
      </c>
      <c r="J39" s="98">
        <v>140.64011307572218</v>
      </c>
      <c r="L39" s="19"/>
    </row>
    <row r="40" spans="1:12" ht="16.8">
      <c r="A40" s="57" t="s">
        <v>62</v>
      </c>
      <c r="B40" s="65">
        <v>169420.6418747376</v>
      </c>
      <c r="C40" s="65">
        <v>181258.62360926508</v>
      </c>
      <c r="D40" s="65">
        <v>177439.25821740035</v>
      </c>
      <c r="E40" s="65">
        <v>-3819.3653918647324</v>
      </c>
      <c r="F40" s="65">
        <v>8018.6163426627463</v>
      </c>
      <c r="G40" s="65">
        <v>-2.1071358238370266</v>
      </c>
      <c r="H40" s="97">
        <v>7.6307257391983825</v>
      </c>
      <c r="I40" s="97">
        <v>9.3116334628968787</v>
      </c>
      <c r="J40" s="97">
        <v>4.7329630285495909</v>
      </c>
      <c r="L40" s="19"/>
    </row>
    <row r="41" spans="1:12" ht="16.2">
      <c r="A41" s="66" t="s">
        <v>78</v>
      </c>
      <c r="B41" s="67">
        <v>11894.924144405013</v>
      </c>
      <c r="C41" s="67">
        <v>13047.197426868923</v>
      </c>
      <c r="D41" s="67">
        <v>7937.3212572140874</v>
      </c>
      <c r="E41" s="67">
        <v>-5109.8761696548354</v>
      </c>
      <c r="F41" s="67">
        <v>-3957.6028871909257</v>
      </c>
      <c r="G41" s="67">
        <v>-39.164550075188885</v>
      </c>
      <c r="H41" s="98">
        <v>-16.409317941154555</v>
      </c>
      <c r="I41" s="98">
        <v>15.311475553262198</v>
      </c>
      <c r="J41" s="98">
        <v>-33.271358767365101</v>
      </c>
      <c r="L41" s="19"/>
    </row>
    <row r="42" spans="1:12" ht="16.2">
      <c r="A42" s="66" t="s">
        <v>64</v>
      </c>
      <c r="B42" s="67">
        <v>36794.154716929996</v>
      </c>
      <c r="C42" s="67">
        <v>42385.577209339994</v>
      </c>
      <c r="D42" s="67">
        <v>43512.849916970001</v>
      </c>
      <c r="E42" s="67">
        <v>1127.2727076300071</v>
      </c>
      <c r="F42" s="67">
        <v>6718.6952000400051</v>
      </c>
      <c r="G42" s="67">
        <v>2.6595667249320769</v>
      </c>
      <c r="H42" s="98">
        <v>20.728282712216782</v>
      </c>
      <c r="I42" s="98">
        <v>18.62847797755343</v>
      </c>
      <c r="J42" s="98">
        <v>18.260224352833276</v>
      </c>
      <c r="L42" s="19"/>
    </row>
    <row r="43" spans="1:12" ht="16.2">
      <c r="A43" s="66" t="s">
        <v>9</v>
      </c>
      <c r="B43" s="67">
        <v>2469.9404544879994</v>
      </c>
      <c r="C43" s="67">
        <v>4028.9738758932262</v>
      </c>
      <c r="D43" s="67">
        <v>4043.4720591319997</v>
      </c>
      <c r="E43" s="67">
        <v>14.498183238773436</v>
      </c>
      <c r="F43" s="67">
        <v>1573.5316046440003</v>
      </c>
      <c r="G43" s="67">
        <v>0.35984803290787681</v>
      </c>
      <c r="H43" s="98">
        <v>71.287867197878995</v>
      </c>
      <c r="I43" s="98">
        <v>68.377626139635424</v>
      </c>
      <c r="J43" s="98">
        <v>63.707268804185901</v>
      </c>
      <c r="L43" s="19"/>
    </row>
    <row r="44" spans="1:12" ht="16.2">
      <c r="A44" s="66" t="s">
        <v>101</v>
      </c>
      <c r="B44" s="67">
        <v>146.07344210999995</v>
      </c>
      <c r="C44" s="67">
        <v>165.32547176000006</v>
      </c>
      <c r="D44" s="67">
        <v>162.3687996700001</v>
      </c>
      <c r="E44" s="67">
        <v>-2.9566720899999552</v>
      </c>
      <c r="F44" s="67">
        <v>16.295357560000156</v>
      </c>
      <c r="G44" s="67">
        <v>-1.7883947697376641</v>
      </c>
      <c r="H44" s="98">
        <v>13.706515496476584</v>
      </c>
      <c r="I44" s="98">
        <v>10.790235377245466</v>
      </c>
      <c r="J44" s="98">
        <v>11.15559223128939</v>
      </c>
      <c r="L44" s="19"/>
    </row>
    <row r="45" spans="1:12" ht="16.2">
      <c r="A45" s="66" t="s">
        <v>10</v>
      </c>
      <c r="B45" s="67">
        <v>2187.6149977738778</v>
      </c>
      <c r="C45" s="67">
        <v>1502.71766108</v>
      </c>
      <c r="D45" s="67">
        <v>1442.9349131220199</v>
      </c>
      <c r="E45" s="67">
        <v>-59.782747957980064</v>
      </c>
      <c r="F45" s="67">
        <v>-744.6800846518579</v>
      </c>
      <c r="G45" s="67">
        <v>-3.9783087339916108</v>
      </c>
      <c r="H45" s="98">
        <v>61.526779303570834</v>
      </c>
      <c r="I45" s="98">
        <v>-30.367850548051109</v>
      </c>
      <c r="J45" s="98">
        <v>-34.040728620422072</v>
      </c>
      <c r="L45" s="19"/>
    </row>
    <row r="46" spans="1:12" ht="16.2">
      <c r="A46" s="66" t="s">
        <v>79</v>
      </c>
      <c r="B46" s="67">
        <v>48561.287043684097</v>
      </c>
      <c r="C46" s="67">
        <v>51185.919841096358</v>
      </c>
      <c r="D46" s="67">
        <v>51229.312822123633</v>
      </c>
      <c r="E46" s="67">
        <v>43.3929810272748</v>
      </c>
      <c r="F46" s="67">
        <v>2668.0257784395362</v>
      </c>
      <c r="G46" s="67">
        <v>8.4775229520133166E-2</v>
      </c>
      <c r="H46" s="98">
        <v>7.0979125911866134</v>
      </c>
      <c r="I46" s="98">
        <v>8.876041412600145</v>
      </c>
      <c r="J46" s="98">
        <v>5.4941414053533322</v>
      </c>
      <c r="L46" s="19"/>
    </row>
    <row r="47" spans="1:12" ht="16.2">
      <c r="A47" s="66" t="s">
        <v>13</v>
      </c>
      <c r="B47" s="67">
        <v>67366.647075346613</v>
      </c>
      <c r="C47" s="67">
        <v>68942.91212322659</v>
      </c>
      <c r="D47" s="67">
        <v>69110.998449168619</v>
      </c>
      <c r="E47" s="67">
        <v>168.08632594202936</v>
      </c>
      <c r="F47" s="67">
        <v>1744.3513738220063</v>
      </c>
      <c r="G47" s="67">
        <v>0.24380508563606895</v>
      </c>
      <c r="H47" s="98">
        <v>2.8179353383837906</v>
      </c>
      <c r="I47" s="98">
        <v>2.8067844535374178</v>
      </c>
      <c r="J47" s="98">
        <v>2.5893397542422321</v>
      </c>
      <c r="L47" s="19"/>
    </row>
    <row r="48" spans="1:12" ht="16.8">
      <c r="A48" s="68"/>
      <c r="B48" s="65"/>
      <c r="C48" s="65"/>
      <c r="D48" s="65"/>
      <c r="E48" s="65"/>
      <c r="F48" s="65"/>
      <c r="G48" s="65"/>
      <c r="H48" s="97"/>
      <c r="I48" s="97"/>
      <c r="J48" s="97"/>
      <c r="L48" s="19"/>
    </row>
    <row r="49" spans="1:12" ht="16.8">
      <c r="A49" s="57" t="s">
        <v>66</v>
      </c>
      <c r="B49" s="65">
        <v>209253.92909708634</v>
      </c>
      <c r="C49" s="65">
        <v>221607.59056644424</v>
      </c>
      <c r="D49" s="65">
        <v>218955.40989246988</v>
      </c>
      <c r="E49" s="65">
        <v>-2652.1806739743624</v>
      </c>
      <c r="F49" s="65">
        <v>9701.4807953835407</v>
      </c>
      <c r="G49" s="65">
        <v>-1.1967914398578188</v>
      </c>
      <c r="H49" s="97">
        <v>8.1305394322246372</v>
      </c>
      <c r="I49" s="97">
        <v>7.5473192619886333</v>
      </c>
      <c r="J49" s="97">
        <v>4.6362239587302412</v>
      </c>
      <c r="L49" s="19"/>
    </row>
    <row r="50" spans="1:12" ht="16.8">
      <c r="A50" s="57" t="s">
        <v>80</v>
      </c>
      <c r="B50" s="65">
        <v>13878.59480399667</v>
      </c>
      <c r="C50" s="65">
        <v>8525.396175895683</v>
      </c>
      <c r="D50" s="65">
        <v>9173.8384362300148</v>
      </c>
      <c r="E50" s="65">
        <v>648.44226033433188</v>
      </c>
      <c r="F50" s="65">
        <v>-4704.7563677666549</v>
      </c>
      <c r="G50" s="65">
        <v>7.6060073567924888</v>
      </c>
      <c r="H50" s="97">
        <v>-37.796738178166088</v>
      </c>
      <c r="I50" s="97">
        <v>-34.01342740989935</v>
      </c>
      <c r="J50" s="97">
        <v>-33.89937118426289</v>
      </c>
      <c r="L50" s="19"/>
    </row>
    <row r="51" spans="1:12" ht="16.2">
      <c r="A51" s="66" t="s">
        <v>58</v>
      </c>
      <c r="B51" s="67">
        <v>9997.5438547439844</v>
      </c>
      <c r="C51" s="67">
        <v>4559.2373634366922</v>
      </c>
      <c r="D51" s="67">
        <v>5337.0372288723629</v>
      </c>
      <c r="E51" s="67">
        <v>777.79986543567065</v>
      </c>
      <c r="F51" s="67">
        <v>-4660.5066258716215</v>
      </c>
      <c r="G51" s="67">
        <v>17.059867768090385</v>
      </c>
      <c r="H51" s="98">
        <v>-54.214535434107489</v>
      </c>
      <c r="I51" s="98">
        <v>-52.950050939124552</v>
      </c>
      <c r="J51" s="98">
        <v>-46.616515952167006</v>
      </c>
      <c r="L51" s="19"/>
    </row>
    <row r="52" spans="1:12" ht="16.2">
      <c r="A52" s="66" t="s">
        <v>81</v>
      </c>
      <c r="B52" s="67">
        <v>1984.4086140300001</v>
      </c>
      <c r="C52" s="67">
        <v>1289.0877618499999</v>
      </c>
      <c r="D52" s="67">
        <v>1297.6912465599999</v>
      </c>
      <c r="E52" s="67">
        <v>8.6034847099999752</v>
      </c>
      <c r="F52" s="67">
        <v>-686.71736747000023</v>
      </c>
      <c r="G52" s="67">
        <v>0.66740876491240897</v>
      </c>
      <c r="H52" s="98">
        <v>17.107746462845114</v>
      </c>
      <c r="I52" s="98">
        <v>17.150255317342015</v>
      </c>
      <c r="J52" s="98">
        <v>-34.605643344562637</v>
      </c>
      <c r="L52" s="19"/>
    </row>
    <row r="53" spans="1:12" ht="16.2">
      <c r="A53" s="66" t="s">
        <v>76</v>
      </c>
      <c r="B53" s="67">
        <v>1128.6120483026843</v>
      </c>
      <c r="C53" s="67">
        <v>987.87976729899174</v>
      </c>
      <c r="D53" s="67">
        <v>974.26174254765328</v>
      </c>
      <c r="E53" s="67">
        <v>-13.618024751338453</v>
      </c>
      <c r="F53" s="67">
        <v>-154.35030575503106</v>
      </c>
      <c r="G53" s="67">
        <v>-1.3785103412505464</v>
      </c>
      <c r="H53" s="98">
        <v>-4.3669757919607264</v>
      </c>
      <c r="I53" s="98">
        <v>-5.5389922212890355</v>
      </c>
      <c r="J53" s="98">
        <v>-13.676117137607918</v>
      </c>
      <c r="L53" s="19"/>
    </row>
    <row r="54" spans="1:12" ht="16.2">
      <c r="A54" s="66" t="s">
        <v>82</v>
      </c>
      <c r="B54" s="67">
        <v>768.03028691999998</v>
      </c>
      <c r="C54" s="67">
        <v>1689.1912833099998</v>
      </c>
      <c r="D54" s="67">
        <v>1564.8482182499997</v>
      </c>
      <c r="E54" s="67">
        <v>-124.34306506000007</v>
      </c>
      <c r="F54" s="67">
        <v>796.81793132999974</v>
      </c>
      <c r="G54" s="67">
        <v>-7.3611003258522487</v>
      </c>
      <c r="H54" s="98">
        <v>26.870576958849355</v>
      </c>
      <c r="I54" s="98">
        <v>55.89986530417471</v>
      </c>
      <c r="J54" s="98">
        <v>103.74824338314127</v>
      </c>
      <c r="L54" s="19"/>
    </row>
    <row r="55" spans="1:12" ht="16.8">
      <c r="A55" s="57" t="s">
        <v>83</v>
      </c>
      <c r="B55" s="65">
        <v>195375.33429308966</v>
      </c>
      <c r="C55" s="65">
        <v>213082.19439054857</v>
      </c>
      <c r="D55" s="65">
        <v>209781.57145623985</v>
      </c>
      <c r="E55" s="65">
        <v>-3300.622934308718</v>
      </c>
      <c r="F55" s="65">
        <v>14406.237163150188</v>
      </c>
      <c r="G55" s="65">
        <v>-1.5489904934333225</v>
      </c>
      <c r="H55" s="97">
        <v>11.282526581564284</v>
      </c>
      <c r="I55" s="97">
        <v>10.327538920294145</v>
      </c>
      <c r="J55" s="97">
        <v>7.3736212481862538</v>
      </c>
      <c r="L55" s="19"/>
    </row>
    <row r="56" spans="1:12" ht="16.8">
      <c r="A56" s="57" t="s">
        <v>84</v>
      </c>
      <c r="B56" s="65">
        <v>145432.97861627652</v>
      </c>
      <c r="C56" s="65">
        <v>160154.61659862963</v>
      </c>
      <c r="D56" s="65">
        <v>157027.34980193549</v>
      </c>
      <c r="E56" s="65">
        <v>-3127.2667966941372</v>
      </c>
      <c r="F56" s="65">
        <v>11594.371185658965</v>
      </c>
      <c r="G56" s="65">
        <v>-1.9526547926692075</v>
      </c>
      <c r="H56" s="97">
        <v>10.210538746357486</v>
      </c>
      <c r="I56" s="97">
        <v>11.614470658515216</v>
      </c>
      <c r="J56" s="97">
        <v>7.9723122609285184</v>
      </c>
      <c r="L56" s="19"/>
    </row>
    <row r="57" spans="1:12" ht="16.2">
      <c r="A57" s="69" t="s">
        <v>85</v>
      </c>
      <c r="B57" s="67">
        <v>82197.482440661042</v>
      </c>
      <c r="C57" s="67">
        <v>88085.242082646029</v>
      </c>
      <c r="D57" s="67">
        <v>85384.107852763453</v>
      </c>
      <c r="E57" s="67">
        <v>-2701.1342298825766</v>
      </c>
      <c r="F57" s="67">
        <v>3186.6254121024103</v>
      </c>
      <c r="G57" s="67">
        <v>-3.0665003194839784</v>
      </c>
      <c r="H57" s="98">
        <v>4.9453447927374725</v>
      </c>
      <c r="I57" s="98">
        <v>8.3769757097495301</v>
      </c>
      <c r="J57" s="98">
        <v>3.8767919861814022</v>
      </c>
      <c r="L57" s="19"/>
    </row>
    <row r="58" spans="1:12" ht="16.2">
      <c r="A58" s="69" t="s">
        <v>82</v>
      </c>
      <c r="B58" s="67">
        <v>63235.496175615495</v>
      </c>
      <c r="C58" s="67">
        <v>72069.374515983596</v>
      </c>
      <c r="D58" s="67">
        <v>71643.241949172021</v>
      </c>
      <c r="E58" s="67">
        <v>-426.13256681157509</v>
      </c>
      <c r="F58" s="67">
        <v>8407.7457735565258</v>
      </c>
      <c r="G58" s="67">
        <v>-0.59128106726814167</v>
      </c>
      <c r="H58" s="98">
        <v>17.446393869360577</v>
      </c>
      <c r="I58" s="98">
        <v>15.84406038440811</v>
      </c>
      <c r="J58" s="98">
        <v>13.295927575561066</v>
      </c>
      <c r="L58" s="19"/>
    </row>
    <row r="59" spans="1:12" ht="16.8">
      <c r="A59" s="57" t="s">
        <v>86</v>
      </c>
      <c r="B59" s="65">
        <v>9221.4864737300013</v>
      </c>
      <c r="C59" s="65">
        <v>7982.1175392839777</v>
      </c>
      <c r="D59" s="65">
        <v>8813.2770227388046</v>
      </c>
      <c r="E59" s="65">
        <v>831.15948345482684</v>
      </c>
      <c r="F59" s="65">
        <v>-408.20945099119672</v>
      </c>
      <c r="G59" s="65">
        <v>10.41276928539672</v>
      </c>
      <c r="H59" s="97">
        <v>-12.081136753820701</v>
      </c>
      <c r="I59" s="97">
        <v>-24.51649356083135</v>
      </c>
      <c r="J59" s="97">
        <v>-4.4267207044558035</v>
      </c>
      <c r="L59" s="19"/>
    </row>
    <row r="60" spans="1:12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9"/>
    </row>
    <row r="61" spans="1:12" ht="16.8">
      <c r="A61" s="57" t="s">
        <v>88</v>
      </c>
      <c r="B61" s="65">
        <v>19331.532708099996</v>
      </c>
      <c r="C61" s="65">
        <v>17667.045307467855</v>
      </c>
      <c r="D61" s="65">
        <v>16627.695876935355</v>
      </c>
      <c r="E61" s="65">
        <v>-1039.3494305325003</v>
      </c>
      <c r="F61" s="65">
        <v>-2703.8368311646409</v>
      </c>
      <c r="G61" s="65">
        <v>-5.8829838971045518</v>
      </c>
      <c r="H61" s="99">
        <v>-10.269469828054241</v>
      </c>
      <c r="I61" s="99">
        <v>-8.7329032114351577</v>
      </c>
      <c r="J61" s="99">
        <v>-13.986665578936325</v>
      </c>
      <c r="L61" s="19"/>
    </row>
    <row r="62" spans="1:12" ht="16.8">
      <c r="A62" s="57" t="s">
        <v>89</v>
      </c>
      <c r="B62" s="65">
        <v>3476.0943726302207</v>
      </c>
      <c r="C62" s="65">
        <v>3559.5487463600002</v>
      </c>
      <c r="D62" s="65">
        <v>3672.86042679</v>
      </c>
      <c r="E62" s="65">
        <v>113.3116804299998</v>
      </c>
      <c r="F62" s="65">
        <v>196.76605415977929</v>
      </c>
      <c r="G62" s="65">
        <v>3.1833158780554101</v>
      </c>
      <c r="H62" s="97">
        <v>26.563357977694139</v>
      </c>
      <c r="I62" s="97">
        <v>15.742243093055407</v>
      </c>
      <c r="J62" s="97">
        <v>5.6605498317036336</v>
      </c>
      <c r="L62" s="19"/>
    </row>
    <row r="63" spans="1:12" ht="16.8">
      <c r="A63" s="57" t="s">
        <v>90</v>
      </c>
      <c r="B63" s="65">
        <v>565.01469700000007</v>
      </c>
      <c r="C63" s="65">
        <v>337.40491652999992</v>
      </c>
      <c r="D63" s="65">
        <v>328.11336333999998</v>
      </c>
      <c r="E63" s="65">
        <v>-9.2915531899999451</v>
      </c>
      <c r="F63" s="65">
        <v>-236.90133366000009</v>
      </c>
      <c r="G63" s="65">
        <v>-2.7538286298723165</v>
      </c>
      <c r="H63" s="65">
        <v>65.213194499222595</v>
      </c>
      <c r="I63" s="65">
        <v>57.683180386252076</v>
      </c>
      <c r="J63" s="65">
        <v>-41.928348929302281</v>
      </c>
      <c r="L63" s="19"/>
    </row>
    <row r="64" spans="1:12" ht="16.8">
      <c r="A64" s="57" t="s">
        <v>76</v>
      </c>
      <c r="B64" s="65">
        <v>201.91900000000001</v>
      </c>
      <c r="C64" s="65">
        <v>214.62899999999999</v>
      </c>
      <c r="D64" s="65">
        <v>206.00700000000001</v>
      </c>
      <c r="E64" s="65">
        <v>-8.6219999999999857</v>
      </c>
      <c r="F64" s="65">
        <v>4.0879999999999939</v>
      </c>
      <c r="G64" s="65">
        <v>-4.0171645024670397</v>
      </c>
      <c r="H64" s="97">
        <v>366.58478260869566</v>
      </c>
      <c r="I64" s="97">
        <v>366.58478260869566</v>
      </c>
      <c r="J64" s="97">
        <v>2.0245742104507229</v>
      </c>
      <c r="L64" s="19"/>
    </row>
    <row r="65" spans="1:12" ht="16.8">
      <c r="A65" s="57" t="s">
        <v>91</v>
      </c>
      <c r="B65" s="65">
        <v>123.62982115000001</v>
      </c>
      <c r="C65" s="65">
        <v>248.69799896000001</v>
      </c>
      <c r="D65" s="65">
        <v>309.47571665999999</v>
      </c>
      <c r="E65" s="65">
        <v>60.777717699999982</v>
      </c>
      <c r="F65" s="65">
        <v>185.84589550999999</v>
      </c>
      <c r="G65" s="65">
        <v>24.438362171854607</v>
      </c>
      <c r="H65" s="97">
        <v>129.78101493466841</v>
      </c>
      <c r="I65" s="97">
        <v>119.93967743489605</v>
      </c>
      <c r="J65" s="97">
        <v>150.32448787943582</v>
      </c>
      <c r="L65" s="19"/>
    </row>
    <row r="66" spans="1:12" ht="16.8">
      <c r="A66" s="57" t="s">
        <v>92</v>
      </c>
      <c r="B66" s="65">
        <v>26956.056056509991</v>
      </c>
      <c r="C66" s="65">
        <v>28521.067841894434</v>
      </c>
      <c r="D66" s="65">
        <v>29076.764678484429</v>
      </c>
      <c r="E66" s="65">
        <v>555.69683658999566</v>
      </c>
      <c r="F66" s="65">
        <v>2120.7086219744378</v>
      </c>
      <c r="G66" s="65">
        <v>1.9483731803819069</v>
      </c>
      <c r="H66" s="97">
        <v>7.7796311312032742</v>
      </c>
      <c r="I66" s="97">
        <v>7.5807992884030284</v>
      </c>
      <c r="J66" s="97">
        <v>7.8672807977867336</v>
      </c>
      <c r="L66" s="19"/>
    </row>
    <row r="67" spans="1:12" ht="17.399999999999999" thickBot="1">
      <c r="A67" s="70" t="s">
        <v>74</v>
      </c>
      <c r="B67" s="71">
        <v>-9933.3774523070479</v>
      </c>
      <c r="C67" s="71">
        <v>-5602.9335585773097</v>
      </c>
      <c r="D67" s="71">
        <v>-6279.9724306442367</v>
      </c>
      <c r="E67" s="71">
        <v>-677.03887206692707</v>
      </c>
      <c r="F67" s="71">
        <v>3653.4050216628111</v>
      </c>
      <c r="G67" s="71">
        <v>12.083649841438415</v>
      </c>
      <c r="H67" s="65">
        <v>-68.915330416502044</v>
      </c>
      <c r="I67" s="65">
        <v>-45.310812202840566</v>
      </c>
      <c r="J67" s="65">
        <v>-36.779081829960056</v>
      </c>
      <c r="L67" s="19"/>
    </row>
    <row r="68" spans="1:12" ht="17.25" hidden="1" customHeight="1">
      <c r="A68" s="72"/>
      <c r="B68" s="101"/>
      <c r="C68" s="73"/>
      <c r="D68" s="102"/>
      <c r="E68" s="102"/>
      <c r="F68" s="102"/>
      <c r="G68" s="102"/>
      <c r="H68" s="103"/>
      <c r="I68" s="103"/>
      <c r="J68" s="103"/>
      <c r="L68" s="19"/>
    </row>
    <row r="69" spans="1:12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2">
      <c r="A70" s="74"/>
      <c r="B70" s="75"/>
      <c r="C70" s="75"/>
      <c r="D70" s="75"/>
      <c r="E70" s="75"/>
      <c r="F70" s="75"/>
      <c r="G70" s="75"/>
      <c r="H70" s="92"/>
      <c r="I70" s="92"/>
      <c r="J70" s="92"/>
      <c r="L70" s="19"/>
    </row>
    <row r="71" spans="1:12" ht="13.8" thickBot="1">
      <c r="A71" s="74"/>
      <c r="B71" s="75"/>
      <c r="C71" s="75"/>
      <c r="D71" s="75"/>
      <c r="E71" s="75"/>
      <c r="F71" s="75"/>
      <c r="G71" s="75"/>
      <c r="H71" s="90"/>
      <c r="I71" s="90"/>
      <c r="J71" s="90"/>
      <c r="L71" s="19"/>
    </row>
    <row r="72" spans="1:12" ht="12.75" customHeight="1">
      <c r="A72" s="202" t="s">
        <v>115</v>
      </c>
      <c r="B72" s="203"/>
      <c r="C72" s="203"/>
      <c r="D72" s="203"/>
      <c r="E72" s="203"/>
      <c r="F72" s="203"/>
      <c r="G72" s="203"/>
      <c r="H72" s="153"/>
      <c r="I72" s="154"/>
      <c r="J72" s="154"/>
      <c r="L72" s="19"/>
    </row>
    <row r="73" spans="1:12" ht="19.5" customHeight="1">
      <c r="A73" s="204"/>
      <c r="B73" s="205"/>
      <c r="C73" s="205"/>
      <c r="D73" s="206"/>
      <c r="E73" s="205"/>
      <c r="F73" s="205"/>
      <c r="G73" s="205"/>
      <c r="H73" s="155"/>
      <c r="I73" s="156"/>
      <c r="J73" s="156"/>
      <c r="L73" s="19"/>
    </row>
    <row r="74" spans="1:12" ht="19.5" customHeight="1">
      <c r="A74" s="157"/>
      <c r="B74" s="207" t="str">
        <f>B4</f>
        <v xml:space="preserve">           N$ Million</v>
      </c>
      <c r="C74" s="208"/>
      <c r="D74" s="158"/>
      <c r="E74" s="208" t="s">
        <v>1</v>
      </c>
      <c r="F74" s="209"/>
      <c r="G74" s="159" t="s">
        <v>2</v>
      </c>
      <c r="H74" s="199" t="s">
        <v>112</v>
      </c>
      <c r="I74" s="200"/>
      <c r="J74" s="201"/>
      <c r="L74" s="19"/>
    </row>
    <row r="75" spans="1:12" ht="17.399999999999999" thickBot="1">
      <c r="A75" s="160"/>
      <c r="B75" s="161">
        <f>B5</f>
        <v>45443</v>
      </c>
      <c r="C75" s="162">
        <f>C5</f>
        <v>45777</v>
      </c>
      <c r="D75" s="162">
        <f>D5</f>
        <v>45808</v>
      </c>
      <c r="E75" s="162" t="s">
        <v>3</v>
      </c>
      <c r="F75" s="163" t="s">
        <v>4</v>
      </c>
      <c r="G75" s="162" t="s">
        <v>3</v>
      </c>
      <c r="H75" s="152">
        <f t="shared" ref="H75:I75" si="1">H33</f>
        <v>45747</v>
      </c>
      <c r="I75" s="152">
        <f t="shared" si="1"/>
        <v>45777</v>
      </c>
      <c r="J75" s="152">
        <f>J33</f>
        <v>45808</v>
      </c>
      <c r="L75" s="19"/>
    </row>
    <row r="76" spans="1:12" ht="17.399999999999999" thickTop="1">
      <c r="A76" s="57" t="s">
        <v>56</v>
      </c>
      <c r="B76" s="65">
        <v>222541.34604005274</v>
      </c>
      <c r="C76" s="65">
        <v>247795.03242315739</v>
      </c>
      <c r="D76" s="65">
        <v>243144.93379884699</v>
      </c>
      <c r="E76" s="65">
        <v>-4650.098624310398</v>
      </c>
      <c r="F76" s="65">
        <v>20603.587758794252</v>
      </c>
      <c r="G76" s="65">
        <v>-1.8765907366413472</v>
      </c>
      <c r="H76" s="64">
        <v>12.700675878552033</v>
      </c>
      <c r="I76" s="64">
        <v>12.184842013700717</v>
      </c>
      <c r="J76" s="64">
        <v>9.2583190159576105</v>
      </c>
      <c r="L76" s="19"/>
    </row>
    <row r="77" spans="1:12" ht="16.8">
      <c r="A77" s="57" t="s">
        <v>5</v>
      </c>
      <c r="B77" s="65">
        <v>74832.884342410369</v>
      </c>
      <c r="C77" s="65">
        <v>89736.54613195124</v>
      </c>
      <c r="D77" s="65">
        <v>84489.748279230727</v>
      </c>
      <c r="E77" s="65">
        <v>-5246.7978527205123</v>
      </c>
      <c r="F77" s="65">
        <v>9656.8639368203585</v>
      </c>
      <c r="G77" s="65">
        <v>-5.8468907918580442</v>
      </c>
      <c r="H77" s="64">
        <v>19.672489816229614</v>
      </c>
      <c r="I77" s="64">
        <v>16.614238283892519</v>
      </c>
      <c r="J77" s="64">
        <v>12.904572664383423</v>
      </c>
      <c r="L77" s="19"/>
    </row>
    <row r="78" spans="1:12" ht="16.8">
      <c r="A78" s="57" t="s">
        <v>6</v>
      </c>
      <c r="B78" s="65">
        <v>147708.46169764237</v>
      </c>
      <c r="C78" s="65">
        <v>158058.48629120615</v>
      </c>
      <c r="D78" s="65">
        <v>158655.18551961627</v>
      </c>
      <c r="E78" s="65">
        <v>596.6992284101143</v>
      </c>
      <c r="F78" s="65">
        <v>10946.723821973894</v>
      </c>
      <c r="G78" s="65">
        <v>0.37751799502289884</v>
      </c>
      <c r="H78" s="64">
        <v>9.2074332628338169</v>
      </c>
      <c r="I78" s="64">
        <v>9.8166725984686281</v>
      </c>
      <c r="J78" s="64">
        <v>7.4110336646669168</v>
      </c>
      <c r="L78" s="19"/>
    </row>
    <row r="79" spans="1:12" ht="16.2">
      <c r="A79" s="24" t="s">
        <v>93</v>
      </c>
      <c r="B79" s="67">
        <v>26829.720747699776</v>
      </c>
      <c r="C79" s="67">
        <v>32054.787446059992</v>
      </c>
      <c r="D79" s="67">
        <v>32482.947107569998</v>
      </c>
      <c r="E79" s="67">
        <v>428.15966151000612</v>
      </c>
      <c r="F79" s="67">
        <v>5653.226359870223</v>
      </c>
      <c r="G79" s="67">
        <v>1.3357120593312004</v>
      </c>
      <c r="H79" s="95">
        <v>20.263812617241285</v>
      </c>
      <c r="I79" s="95">
        <v>28.174562906160361</v>
      </c>
      <c r="J79" s="95">
        <v>21.070761090030715</v>
      </c>
      <c r="L79" s="19"/>
    </row>
    <row r="80" spans="1:12" ht="16.8">
      <c r="A80" s="57" t="s">
        <v>94</v>
      </c>
      <c r="B80" s="65">
        <v>120878.74094994258</v>
      </c>
      <c r="C80" s="65">
        <v>126003.69884514617</v>
      </c>
      <c r="D80" s="65">
        <v>126172.23841204627</v>
      </c>
      <c r="E80" s="65">
        <v>168.53956690010091</v>
      </c>
      <c r="F80" s="65">
        <v>5293.4974621036818</v>
      </c>
      <c r="G80" s="65">
        <v>0.13375763445422706</v>
      </c>
      <c r="H80" s="64">
        <v>6.4676410343889756</v>
      </c>
      <c r="I80" s="64">
        <v>5.9560590581290853</v>
      </c>
      <c r="J80" s="64">
        <v>4.3791798462690537</v>
      </c>
      <c r="L80" s="19"/>
    </row>
    <row r="81" spans="1:12" ht="16.2">
      <c r="A81" s="35" t="s">
        <v>9</v>
      </c>
      <c r="B81" s="67">
        <v>2469.9404554879993</v>
      </c>
      <c r="C81" s="67">
        <v>4028.9738768932261</v>
      </c>
      <c r="D81" s="67">
        <v>4043.4720601319996</v>
      </c>
      <c r="E81" s="67">
        <v>14.498183238773436</v>
      </c>
      <c r="F81" s="67">
        <v>1573.5316046440003</v>
      </c>
      <c r="G81" s="67">
        <v>0.35984803281854738</v>
      </c>
      <c r="H81" s="95">
        <v>71.287867168261585</v>
      </c>
      <c r="I81" s="95">
        <v>68.377626111059271</v>
      </c>
      <c r="J81" s="95">
        <v>63.707268778392859</v>
      </c>
      <c r="L81" s="19"/>
    </row>
    <row r="82" spans="1:12" ht="16.2">
      <c r="A82" s="35" t="s">
        <v>100</v>
      </c>
      <c r="B82" s="67">
        <v>146.07344210999995</v>
      </c>
      <c r="C82" s="67">
        <v>165.32547176000006</v>
      </c>
      <c r="D82" s="67">
        <v>162.3687996700001</v>
      </c>
      <c r="E82" s="67">
        <v>-2.9566720899999552</v>
      </c>
      <c r="F82" s="67">
        <v>16.295357560000156</v>
      </c>
      <c r="G82" s="67">
        <v>-1.7883947697376641</v>
      </c>
      <c r="H82" s="95">
        <v>13.706515496476584</v>
      </c>
      <c r="I82" s="95">
        <v>10.790235377245466</v>
      </c>
      <c r="J82" s="95">
        <v>11.15559223128939</v>
      </c>
      <c r="L82" s="19"/>
    </row>
    <row r="83" spans="1:12" ht="16.2">
      <c r="A83" s="35" t="s">
        <v>10</v>
      </c>
      <c r="B83" s="67">
        <v>2187.6149977738778</v>
      </c>
      <c r="C83" s="67">
        <v>1502.71766108</v>
      </c>
      <c r="D83" s="67">
        <v>1442.9349131220199</v>
      </c>
      <c r="E83" s="67">
        <v>-59.782747957980064</v>
      </c>
      <c r="F83" s="67">
        <v>-744.6800846518579</v>
      </c>
      <c r="G83" s="67">
        <v>-3.9783087339916108</v>
      </c>
      <c r="H83" s="95">
        <v>61.526779303570834</v>
      </c>
      <c r="I83" s="95">
        <v>-30.367850548051109</v>
      </c>
      <c r="J83" s="95">
        <v>-34.040728620422072</v>
      </c>
      <c r="L83" s="19"/>
    </row>
    <row r="84" spans="1:12" ht="16.2">
      <c r="A84" s="35" t="s">
        <v>95</v>
      </c>
      <c r="B84" s="67">
        <v>48561.287043684097</v>
      </c>
      <c r="C84" s="67">
        <v>51185.919841096358</v>
      </c>
      <c r="D84" s="67">
        <v>51229.312822123633</v>
      </c>
      <c r="E84" s="67">
        <v>43.3929810272748</v>
      </c>
      <c r="F84" s="67">
        <v>2668.0257784395362</v>
      </c>
      <c r="G84" s="67">
        <v>8.4775229520133166E-2</v>
      </c>
      <c r="H84" s="95">
        <v>7.0979125911866134</v>
      </c>
      <c r="I84" s="95">
        <v>8.876041412600145</v>
      </c>
      <c r="J84" s="95">
        <v>5.4941414053533322</v>
      </c>
      <c r="L84" s="19"/>
    </row>
    <row r="85" spans="1:12" ht="16.2">
      <c r="A85" s="35" t="s">
        <v>13</v>
      </c>
      <c r="B85" s="67">
        <v>67513.82501088662</v>
      </c>
      <c r="C85" s="67">
        <v>69120.761994316592</v>
      </c>
      <c r="D85" s="67">
        <v>69294.149816998615</v>
      </c>
      <c r="E85" s="67">
        <v>173.3878226820234</v>
      </c>
      <c r="F85" s="67">
        <v>1780.3248061119957</v>
      </c>
      <c r="G85" s="67">
        <v>0.25084767250724838</v>
      </c>
      <c r="H85" s="95">
        <v>2.8476143712089907</v>
      </c>
      <c r="I85" s="95">
        <v>2.8467028439957005</v>
      </c>
      <c r="J85" s="95">
        <v>2.6369781386625988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94"/>
      <c r="I86" s="94"/>
      <c r="J86" s="94"/>
      <c r="L86" s="19"/>
    </row>
    <row r="87" spans="1:12" ht="16.8">
      <c r="A87" s="57" t="s">
        <v>66</v>
      </c>
      <c r="B87" s="65">
        <v>222541.78398399858</v>
      </c>
      <c r="C87" s="65">
        <v>247795.61253058325</v>
      </c>
      <c r="D87" s="65">
        <v>243144.05067355308</v>
      </c>
      <c r="E87" s="65">
        <v>-4651.561857030174</v>
      </c>
      <c r="F87" s="65">
        <v>20602.266689554497</v>
      </c>
      <c r="G87" s="65">
        <v>-1.8771768432566915</v>
      </c>
      <c r="H87" s="64">
        <v>12.700734308846179</v>
      </c>
      <c r="I87" s="64">
        <v>12.185025314553812</v>
      </c>
      <c r="J87" s="64">
        <v>9.2577071688415344</v>
      </c>
      <c r="L87" s="19"/>
    </row>
    <row r="88" spans="1:12" ht="16.8">
      <c r="A88" s="57" t="s">
        <v>96</v>
      </c>
      <c r="B88" s="65">
        <v>148868.78432870153</v>
      </c>
      <c r="C88" s="65">
        <v>163825.9515960507</v>
      </c>
      <c r="D88" s="65">
        <v>160956.12272478139</v>
      </c>
      <c r="E88" s="65">
        <v>-2869.8288712693029</v>
      </c>
      <c r="F88" s="65">
        <v>12087.338396079867</v>
      </c>
      <c r="G88" s="65">
        <v>-1.7517547392891117</v>
      </c>
      <c r="H88" s="64">
        <v>10.108975012267834</v>
      </c>
      <c r="I88" s="64">
        <v>11.558150955370877</v>
      </c>
      <c r="J88" s="64">
        <v>8.1194579848191069</v>
      </c>
      <c r="L88" s="19"/>
    </row>
    <row r="89" spans="1:12" ht="16.2">
      <c r="A89" s="24" t="s">
        <v>97</v>
      </c>
      <c r="B89" s="67">
        <v>3435.8056910349865</v>
      </c>
      <c r="C89" s="67">
        <v>3671.3349760310766</v>
      </c>
      <c r="D89" s="67">
        <v>3928.7729014559122</v>
      </c>
      <c r="E89" s="67">
        <v>257.43792542483561</v>
      </c>
      <c r="F89" s="67">
        <v>492.96721042092577</v>
      </c>
      <c r="G89" s="67">
        <v>7.0121066888628292</v>
      </c>
      <c r="H89" s="95">
        <v>5.9850266953684184</v>
      </c>
      <c r="I89" s="95">
        <v>9.1554446219823831</v>
      </c>
      <c r="J89" s="95">
        <v>14.347936255744045</v>
      </c>
      <c r="L89" s="19"/>
    </row>
    <row r="90" spans="1:12" ht="16.2">
      <c r="A90" s="24" t="s">
        <v>98</v>
      </c>
      <c r="B90" s="67">
        <v>82197.482462051048</v>
      </c>
      <c r="C90" s="67">
        <v>88085.242104036035</v>
      </c>
      <c r="D90" s="67">
        <v>85384.107874153444</v>
      </c>
      <c r="E90" s="67">
        <v>-2701.1342298825912</v>
      </c>
      <c r="F90" s="67">
        <v>3186.6254121023958</v>
      </c>
      <c r="G90" s="67">
        <v>-3.066500318739358</v>
      </c>
      <c r="H90" s="95">
        <v>4.9453447914589219</v>
      </c>
      <c r="I90" s="95">
        <v>8.3769757075449149</v>
      </c>
      <c r="J90" s="95">
        <v>3.8767919851725452</v>
      </c>
      <c r="L90" s="19"/>
    </row>
    <row r="91" spans="1:12" ht="16.2">
      <c r="A91" s="24" t="s">
        <v>99</v>
      </c>
      <c r="B91" s="67">
        <v>63235.496175615503</v>
      </c>
      <c r="C91" s="67">
        <v>72069.374515983596</v>
      </c>
      <c r="D91" s="67">
        <v>71643.241949172021</v>
      </c>
      <c r="E91" s="67">
        <v>-426.13256681157509</v>
      </c>
      <c r="F91" s="67">
        <v>8407.7457735565185</v>
      </c>
      <c r="G91" s="67">
        <v>-0.59128106726814167</v>
      </c>
      <c r="H91" s="95">
        <v>17.446393869360577</v>
      </c>
      <c r="I91" s="95">
        <v>15.84406038440811</v>
      </c>
      <c r="J91" s="95">
        <v>13.295927575561066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73672.999655297055</v>
      </c>
      <c r="C93" s="71">
        <v>83969.660934532556</v>
      </c>
      <c r="D93" s="71">
        <v>82187.927948771685</v>
      </c>
      <c r="E93" s="71">
        <v>-1781.7329857608711</v>
      </c>
      <c r="F93" s="71">
        <v>8514.9282934746298</v>
      </c>
      <c r="G93" s="71">
        <v>-2.1218770755189809</v>
      </c>
      <c r="H93" s="93">
        <v>17.799375849219928</v>
      </c>
      <c r="I93" s="93">
        <v>13.428571621130629</v>
      </c>
      <c r="J93" s="93">
        <v>11.557732593099914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Shifotoka, Hileni</cp:lastModifiedBy>
  <dcterms:created xsi:type="dcterms:W3CDTF">2022-10-27T11:09:16Z</dcterms:created>
  <dcterms:modified xsi:type="dcterms:W3CDTF">2025-06-30T10:27:30Z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