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595" documentId="8_{7E904A5E-3A3B-44AA-8278-A5383603C321}" xr6:coauthVersionLast="47" xr6:coauthVersionMax="47" xr10:uidLastSave="{1E7EBBE8-957E-45EF-AF6E-788E68622DF1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<sst xmlns="http://schemas.openxmlformats.org/spreadsheetml/2006/main" count="174" uniqueCount="116">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</sst>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&quot;$&quot;#,##0.00_);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#,##0.0"/>
    <numFmt numFmtId="170" formatCode="_ * #,##0.0_ ;_ * \-#,##0.0_ ;_ * &quot;-&quot;??_ ;_ @_ "/>
    <numFmt numFmtId="171" formatCode="0.0"/>
    <numFmt numFmtId="172" formatCode="[$-409]mmm\-yy;@"/>
    <numFmt numFmtId="173" formatCode="0.000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_-[$€-2]* #,##0.00_-;\-[$€-2]* #,##0.00_-;_-[$€-2]* &quot;-&quot;??_-"/>
    <numFmt numFmtId="180" formatCode="[Black][&gt;0.05]#,##0.0;[Black][&lt;-0.05]\-#,##0.0;;"/>
    <numFmt numFmtId="181" formatCode="[Black][&gt;0.5]#,##0;[Black][&lt;-0.5]\-#,##0;;"/>
    <numFmt numFmtId="182" formatCode="_-* #,##0.00\ _€_-;\-* #,##0.00\ _€_-;_-* &quot;-&quot;??\ _€_-;_-@_-"/>
    <numFmt numFmtId="183" formatCode="&quot;£&quot;#,##0;[Red]\-&quot;£&quot;#,##0"/>
    <numFmt numFmtId="184" formatCode="_-&quot;£&quot;* #,##0.00_-;\-&quot;£&quot;* #,##0.00_-;_-&quot;£&quot;* &quot;-&quot;??_-;_-@_-"/>
    <numFmt numFmtId="185" formatCode="[$-816]dd/mmm/yy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8" fontId="4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6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8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67" fillId="0" borderId="0" applyProtection="0"/>
    <xf numFmtId="179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9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9" fillId="0" borderId="0"/>
    <xf numFmtId="0" fontId="2" fillId="61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185" fontId="16" fillId="0" borderId="0"/>
    <xf numFmtId="185" fontId="91" fillId="0" borderId="0" applyNumberFormat="0" applyFill="0" applyBorder="0" applyAlignment="0" applyProtection="0">
      <alignment vertical="top"/>
      <protection locked="0"/>
    </xf>
    <xf numFmtId="185" fontId="16" fillId="0" borderId="0"/>
    <xf numFmtId="185" fontId="16" fillId="0" borderId="0"/>
    <xf numFmtId="185" fontId="16" fillId="0" borderId="0"/>
    <xf numFmtId="0" fontId="16" fillId="0" borderId="0" applyNumberFormat="0" applyFont="0" applyFill="0" applyBorder="0" applyAlignment="0" applyProtection="0"/>
    <xf numFmtId="185" fontId="16" fillId="0" borderId="0"/>
    <xf numFmtId="184" fontId="16" fillId="0" borderId="0"/>
    <xf numFmtId="183" fontId="16" fillId="0" borderId="0"/>
    <xf numFmtId="184" fontId="16" fillId="0" borderId="0"/>
    <xf numFmtId="185" fontId="16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6" fillId="0" borderId="0"/>
    <xf numFmtId="41" fontId="16" fillId="0" borderId="0"/>
    <xf numFmtId="41" fontId="16" fillId="0" borderId="0"/>
    <xf numFmtId="185" fontId="16" fillId="0" borderId="0"/>
    <xf numFmtId="0" fontId="90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185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94" fillId="0" borderId="0"/>
    <xf numFmtId="43" fontId="16" fillId="0" borderId="0" applyFont="0" applyFill="0" applyBorder="0" applyAlignment="0" applyProtection="0"/>
    <xf numFmtId="41" fontId="16" fillId="0" borderId="0"/>
    <xf numFmtId="41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43" fontId="16" fillId="0" borderId="0" applyFont="0" applyFill="0" applyBorder="0" applyAlignment="0" applyProtection="0"/>
    <xf numFmtId="41" fontId="16" fillId="0" borderId="0"/>
    <xf numFmtId="41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211">
    <xf numFmtId="0" fontId="0" fillId="0" borderId="0" xfId="0"/>
    <xf numFmtId="0" fontId="2" fillId="0" borderId="0" xfId="2"/>
    <xf numFmtId="168" fontId="2" fillId="0" borderId="0" xfId="1" applyFont="1"/>
    <xf numFmtId="0" fontId="8" fillId="2" borderId="4" xfId="3" applyFont="1" applyFill="1" applyBorder="1"/>
    <xf numFmtId="169" fontId="8" fillId="2" borderId="13" xfId="3" applyNumberFormat="1" applyFont="1" applyFill="1" applyBorder="1"/>
    <xf numFmtId="0" fontId="9" fillId="2" borderId="4" xfId="3" applyFont="1" applyFill="1" applyBorder="1"/>
    <xf numFmtId="169" fontId="10" fillId="3" borderId="13" xfId="3" applyNumberFormat="1" applyFont="1" applyFill="1" applyBorder="1" applyAlignment="1">
      <alignment horizontal="right"/>
    </xf>
    <xf numFmtId="169" fontId="10" fillId="3" borderId="0" xfId="3" applyNumberFormat="1" applyFont="1" applyFill="1" applyAlignment="1">
      <alignment horizontal="right"/>
    </xf>
    <xf numFmtId="169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9" fontId="12" fillId="3" borderId="13" xfId="3" applyNumberFormat="1" applyFont="1" applyFill="1" applyBorder="1" applyAlignment="1">
      <alignment horizontal="right"/>
    </xf>
    <xf numFmtId="169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9" fontId="10" fillId="3" borderId="17" xfId="3" applyNumberFormat="1" applyFont="1" applyFill="1" applyBorder="1" applyAlignment="1">
      <alignment horizontal="right"/>
    </xf>
    <xf numFmtId="169" fontId="10" fillId="3" borderId="18" xfId="3" applyNumberFormat="1" applyFont="1" applyFill="1" applyBorder="1" applyAlignment="1">
      <alignment horizontal="right"/>
    </xf>
    <xf numFmtId="169" fontId="2" fillId="0" borderId="0" xfId="2" applyNumberFormat="1"/>
    <xf numFmtId="0" fontId="16" fillId="2" borderId="12" xfId="3" applyFont="1" applyFill="1" applyBorder="1"/>
    <xf numFmtId="169" fontId="16" fillId="3" borderId="21" xfId="3" applyNumberFormat="1" applyFont="1" applyFill="1" applyBorder="1"/>
    <xf numFmtId="0" fontId="9" fillId="2" borderId="12" xfId="3" applyFont="1" applyFill="1" applyBorder="1"/>
    <xf numFmtId="170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70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71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9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70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70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43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70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3" fontId="6" fillId="4" borderId="28" xfId="5" applyNumberFormat="1" applyFont="1" applyFill="1" applyBorder="1" applyAlignment="1">
      <alignment horizontal="right"/>
    </xf>
    <xf numFmtId="169" fontId="24" fillId="4" borderId="28" xfId="5" applyNumberFormat="1" applyFont="1" applyFill="1" applyBorder="1" applyAlignment="1">
      <alignment horizontal="right"/>
    </xf>
    <xf numFmtId="169" fontId="6" fillId="4" borderId="28" xfId="5" applyNumberFormat="1" applyFont="1" applyFill="1" applyBorder="1" applyAlignment="1">
      <alignment horizontal="right"/>
    </xf>
    <xf numFmtId="169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9" fontId="13" fillId="2" borderId="12" xfId="3" applyNumberFormat="1" applyFont="1" applyFill="1" applyBorder="1" applyAlignment="1">
      <alignment horizontal="left" indent="1"/>
    </xf>
    <xf numFmtId="169" fontId="10" fillId="3" borderId="21" xfId="3" applyNumberFormat="1" applyFont="1" applyFill="1" applyBorder="1" applyAlignment="1">
      <alignment horizontal="right"/>
    </xf>
    <xf numFmtId="169" fontId="13" fillId="2" borderId="22" xfId="3" applyNumberFormat="1" applyFont="1" applyFill="1" applyBorder="1" applyAlignment="1">
      <alignment horizontal="left" indent="1"/>
    </xf>
    <xf numFmtId="169" fontId="13" fillId="2" borderId="0" xfId="3" applyNumberFormat="1" applyFont="1" applyFill="1" applyAlignment="1">
      <alignment horizontal="left" indent="1"/>
    </xf>
    <xf numFmtId="169" fontId="8" fillId="0" borderId="0" xfId="3" applyNumberFormat="1" applyFont="1" applyAlignment="1">
      <alignment horizontal="center"/>
    </xf>
    <xf numFmtId="0" fontId="8" fillId="0" borderId="0" xfId="3" applyFont="1"/>
    <xf numFmtId="169" fontId="13" fillId="2" borderId="4" xfId="3" applyNumberFormat="1" applyFont="1" applyFill="1" applyBorder="1" applyAlignment="1">
      <alignment horizontal="left" indent="1"/>
    </xf>
    <xf numFmtId="169" fontId="10" fillId="3" borderId="13" xfId="3" applyNumberFormat="1" applyFont="1" applyFill="1" applyBorder="1"/>
    <xf numFmtId="169" fontId="10" fillId="3" borderId="14" xfId="3" applyNumberFormat="1" applyFont="1" applyFill="1" applyBorder="1"/>
    <xf numFmtId="169" fontId="11" fillId="2" borderId="12" xfId="3" applyNumberFormat="1" applyFont="1" applyFill="1" applyBorder="1" applyAlignment="1">
      <alignment horizontal="left" indent="1"/>
    </xf>
    <xf numFmtId="169" fontId="12" fillId="3" borderId="14" xfId="3" applyNumberFormat="1" applyFont="1" applyFill="1" applyBorder="1"/>
    <xf numFmtId="169" fontId="9" fillId="2" borderId="12" xfId="3" applyNumberFormat="1" applyFont="1" applyFill="1" applyBorder="1" applyAlignment="1">
      <alignment horizontal="left" indent="2"/>
    </xf>
    <xf numFmtId="169" fontId="14" fillId="2" borderId="12" xfId="3" applyNumberFormat="1" applyFont="1" applyFill="1" applyBorder="1" applyAlignment="1">
      <alignment horizontal="left" indent="2"/>
    </xf>
    <xf numFmtId="169" fontId="13" fillId="2" borderId="17" xfId="3" applyNumberFormat="1" applyFont="1" applyFill="1" applyBorder="1" applyAlignment="1">
      <alignment horizontal="left" indent="1"/>
    </xf>
    <xf numFmtId="169" fontId="10" fillId="3" borderId="18" xfId="3" applyNumberFormat="1" applyFont="1" applyFill="1" applyBorder="1"/>
    <xf numFmtId="169" fontId="10" fillId="3" borderId="31" xfId="3" applyNumberFormat="1" applyFont="1" applyFill="1" applyBorder="1"/>
    <xf numFmtId="169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9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8" fontId="2" fillId="0" borderId="0" xfId="1" applyFont="1" applyBorder="1"/>
    <xf numFmtId="171" fontId="85" fillId="2" borderId="17" xfId="385" applyNumberFormat="1" applyFont="1" applyFill="1" applyBorder="1" applyAlignment="1">
      <alignment horizontal="center"/>
    </xf>
    <xf numFmtId="171" fontId="85" fillId="2" borderId="13" xfId="385" applyNumberFormat="1" applyFont="1" applyFill="1" applyBorder="1" applyAlignment="1">
      <alignment horizontal="center"/>
    </xf>
    <xf numFmtId="171" fontId="84" fillId="2" borderId="13" xfId="385" applyNumberFormat="1" applyFont="1" applyFill="1" applyBorder="1" applyAlignment="1">
      <alignment horizontal="center"/>
    </xf>
    <xf numFmtId="0" fontId="42" fillId="0" borderId="0" xfId="898"/>
    <xf numFmtId="169" fontId="82" fillId="2" borderId="13" xfId="385" applyNumberFormat="1" applyFont="1" applyFill="1" applyBorder="1"/>
    <xf numFmtId="169" fontId="84" fillId="3" borderId="13" xfId="385" applyNumberFormat="1" applyFont="1" applyFill="1" applyBorder="1" applyAlignment="1">
      <alignment horizontal="center"/>
    </xf>
    <xf numFmtId="169" fontId="86" fillId="3" borderId="13" xfId="385" applyNumberFormat="1" applyFont="1" applyFill="1" applyBorder="1" applyAlignment="1">
      <alignment horizontal="center"/>
    </xf>
    <xf numFmtId="169" fontId="84" fillId="3" borderId="17" xfId="385" applyNumberFormat="1" applyFont="1" applyFill="1" applyBorder="1" applyAlignment="1">
      <alignment horizontal="center"/>
    </xf>
    <xf numFmtId="169" fontId="83" fillId="3" borderId="13" xfId="385" applyNumberFormat="1" applyFont="1" applyFill="1" applyBorder="1"/>
    <xf numFmtId="0" fontId="16" fillId="0" borderId="1" xfId="3" applyFont="1" applyBorder="1"/>
    <xf numFmtId="168" fontId="2" fillId="0" borderId="1" xfId="1" applyFont="1" applyBorder="1"/>
    <xf numFmtId="0" fontId="16" fillId="0" borderId="31" xfId="3" applyFont="1" applyBorder="1"/>
    <xf numFmtId="169" fontId="10" fillId="3" borderId="17" xfId="3" applyNumberFormat="1" applyFont="1" applyFill="1" applyBorder="1"/>
    <xf numFmtId="169" fontId="6" fillId="3" borderId="13" xfId="3" applyNumberFormat="1" applyFont="1" applyFill="1" applyBorder="1"/>
    <xf numFmtId="169" fontId="12" fillId="3" borderId="13" xfId="3" applyNumberFormat="1" applyFont="1" applyFill="1" applyBorder="1"/>
    <xf numFmtId="169" fontId="10" fillId="2" borderId="17" xfId="385" applyNumberFormat="1" applyFont="1" applyFill="1" applyBorder="1" applyAlignment="1">
      <alignment horizontal="right"/>
    </xf>
    <xf numFmtId="169" fontId="10" fillId="2" borderId="13" xfId="385" applyNumberFormat="1" applyFont="1" applyFill="1" applyBorder="1" applyAlignment="1">
      <alignment horizontal="right"/>
    </xf>
    <xf numFmtId="169" fontId="12" fillId="2" borderId="13" xfId="385" applyNumberFormat="1" applyFont="1" applyFill="1" applyBorder="1" applyAlignment="1">
      <alignment horizontal="right"/>
    </xf>
    <xf numFmtId="169" fontId="10" fillId="2" borderId="14" xfId="385" applyNumberFormat="1" applyFont="1" applyFill="1" applyBorder="1" applyAlignment="1">
      <alignment horizontal="right"/>
    </xf>
    <xf numFmtId="169" fontId="10" fillId="2" borderId="37" xfId="385" applyNumberFormat="1" applyFont="1" applyFill="1" applyBorder="1" applyAlignment="1">
      <alignment horizontal="right"/>
    </xf>
    <xf numFmtId="169" fontId="14" fillId="2" borderId="18" xfId="385" applyNumberFormat="1" applyFont="1" applyFill="1" applyBorder="1" applyAlignment="1">
      <alignment horizontal="center"/>
    </xf>
    <xf numFmtId="169" fontId="14" fillId="2" borderId="23" xfId="385" applyNumberFormat="1" applyFont="1" applyFill="1" applyBorder="1" applyAlignment="1">
      <alignment horizontal="center"/>
    </xf>
    <xf numFmtId="169" fontId="10" fillId="2" borderId="18" xfId="385" applyNumberFormat="1" applyFont="1" applyFill="1" applyBorder="1" applyAlignment="1">
      <alignment horizontal="center"/>
    </xf>
    <xf numFmtId="173" fontId="6" fillId="62" borderId="28" xfId="5" applyNumberFormat="1" applyFont="1" applyFill="1" applyBorder="1" applyAlignment="1">
      <alignment horizontal="right"/>
    </xf>
    <xf numFmtId="169" fontId="87" fillId="2" borderId="14" xfId="385" applyNumberFormat="1" applyFont="1" applyFill="1" applyBorder="1" applyAlignment="1">
      <alignment horizontal="center"/>
    </xf>
    <xf numFmtId="169" fontId="88" fillId="2" borderId="14" xfId="385" applyNumberFormat="1" applyFont="1" applyFill="1" applyBorder="1" applyAlignment="1">
      <alignment horizontal="center"/>
    </xf>
    <xf numFmtId="169" fontId="87" fillId="2" borderId="18" xfId="385" applyNumberFormat="1" applyFont="1" applyFill="1" applyBorder="1" applyAlignment="1">
      <alignment horizontal="center"/>
    </xf>
    <xf numFmtId="167" fontId="0" fillId="0" borderId="0" xfId="0" applyNumberFormat="1"/>
    <xf numFmtId="169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71" fontId="84" fillId="2" borderId="14" xfId="385" applyNumberFormat="1" applyFont="1" applyFill="1" applyBorder="1" applyAlignment="1">
      <alignment horizontal="center"/>
    </xf>
    <xf numFmtId="171" fontId="85" fillId="2" borderId="14" xfId="385" applyNumberFormat="1" applyFont="1" applyFill="1" applyBorder="1" applyAlignment="1">
      <alignment horizontal="center"/>
    </xf>
    <xf numFmtId="171" fontId="85" fillId="2" borderId="18" xfId="385" applyNumberFormat="1" applyFont="1" applyFill="1" applyBorder="1" applyAlignment="1">
      <alignment horizontal="center"/>
    </xf>
    <xf numFmtId="169" fontId="83" fillId="3" borderId="37" xfId="385" applyNumberFormat="1" applyFont="1" applyFill="1" applyBorder="1"/>
    <xf numFmtId="0" fontId="40" fillId="5" borderId="0" xfId="0" applyFont="1" applyFill="1"/>
    <xf numFmtId="0" fontId="92" fillId="5" borderId="0" xfId="0" applyFont="1" applyFill="1"/>
    <xf numFmtId="170" fontId="6" fillId="63" borderId="14" xfId="4" applyNumberFormat="1" applyFont="1" applyFill="1" applyBorder="1" applyAlignment="1">
      <alignment horizontal="right"/>
    </xf>
    <xf numFmtId="170" fontId="10" fillId="63" borderId="18" xfId="4" applyNumberFormat="1" applyFont="1" applyFill="1" applyBorder="1" applyAlignment="1">
      <alignment horizontal="right"/>
    </xf>
    <xf numFmtId="170" fontId="10" fillId="63" borderId="14" xfId="4" applyNumberFormat="1" applyFont="1" applyFill="1" applyBorder="1" applyAlignment="1">
      <alignment horizontal="right"/>
    </xf>
    <xf numFmtId="170" fontId="12" fillId="63" borderId="14" xfId="4" applyNumberFormat="1" applyFont="1" applyFill="1" applyBorder="1" applyAlignment="1">
      <alignment horizontal="right"/>
    </xf>
    <xf numFmtId="169" fontId="95" fillId="2" borderId="13" xfId="3" applyNumberFormat="1" applyFont="1" applyFill="1" applyBorder="1"/>
    <xf numFmtId="169" fontId="96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8" fillId="64" borderId="4" xfId="3" applyFont="1" applyFill="1" applyBorder="1"/>
    <xf numFmtId="169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8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8" fillId="64" borderId="19" xfId="3" applyFont="1" applyFill="1" applyBorder="1"/>
    <xf numFmtId="169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93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2" fontId="7" fillId="64" borderId="26" xfId="5" applyNumberFormat="1" applyFont="1" applyFill="1" applyBorder="1"/>
    <xf numFmtId="0" fontId="97" fillId="64" borderId="0" xfId="3" applyFont="1" applyFill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98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8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7" fillId="64" borderId="13" xfId="3" applyFont="1" applyFill="1" applyBorder="1" applyAlignment="1">
      <alignment horizontal="center" vertical="center"/>
    </xf>
    <xf numFmtId="0" fontId="97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43" fontId="0" fillId="0" borderId="0" xfId="0" applyNumberFormat="1"/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9" fontId="7" fillId="64" borderId="24" xfId="3" applyNumberFormat="1" applyFont="1" applyFill="1" applyBorder="1" applyAlignment="1">
      <alignment horizontal="center"/>
    </xf>
    <xf numFmtId="169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9" fontId="7" fillId="64" borderId="5" xfId="3" applyNumberFormat="1" applyFont="1" applyFill="1" applyBorder="1" applyAlignment="1">
      <alignment horizontal="center"/>
    </xf>
    <xf numFmtId="169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33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21" xfId="3" applyFont="1" applyFill="1" applyBorder="1" applyAlignment="1">
      <alignment horizontal="center"/>
    </xf>
    <xf numFmtId="0" fontId="7" fillId="64" borderId="0" xfId="3" applyFont="1" applyFill="1" applyAlignment="1">
      <alignment horizontal="center"/>
    </xf>
    <xf numFmtId="0" fontId="7" fillId="64" borderId="24" xfId="3" applyFont="1" applyFill="1" applyBorder="1" applyAlignment="1">
      <alignment horizontal="center"/>
    </xf>
    <xf numFmtId="0" fontId="7" fillId="64" borderId="33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9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7" fillId="64" borderId="0" xfId="3" applyFont="1" applyFill="1" applyAlignment="1">
      <alignment horizontal="center" vertical="center"/>
    </xf>
    <xf numFmtId="0" fontId="7" fillId="64" borderId="5" xfId="3" applyFont="1" applyFill="1" applyBorder="1" applyAlignment="1">
      <alignment horizontal="center"/>
    </xf>
    <xf numFmtId="0" fontId="7" fillId="64" borderId="7" xfId="3" applyFont="1" applyFill="1" applyBorder="1" applyAlignment="1">
      <alignment horizontal="center"/>
    </xf>
    <xf numFmtId="0" fontId="97" fillId="64" borderId="30" xfId="3" applyFont="1" applyFill="1" applyBorder="1" applyAlignment="1">
      <alignment horizontal="center" vertical="center"/>
    </xf>
    <xf numFmtId="0" fontId="97" fillId="64" borderId="31" xfId="3" applyFont="1" applyFill="1" applyBorder="1" applyAlignment="1">
      <alignment horizontal="center" vertical="center"/>
    </xf>
    <xf numFmtId="0" fontId="97" fillId="64" borderId="32" xfId="3" applyFont="1" applyFill="1" applyBorder="1" applyAlignment="1">
      <alignment horizontal="center" vertical="center"/>
    </xf>
    <xf numFmtId="0" fontId="97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54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4111" cy="8565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June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9</xdr:col>
      <xdr:colOff>525779</xdr:colOff>
      <xdr:row>16</xdr:row>
      <xdr:rowOff>53341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DBB53-D212-41E0-98B2-D70E64A62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1"/>
          <a:ext cx="6149339" cy="2613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15240</xdr:rowOff>
    </xdr:from>
    <xdr:to>
      <xdr:col>9</xdr:col>
      <xdr:colOff>525780</xdr:colOff>
      <xdr:row>32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C59D52-0DB1-41C2-8852-A3C94E8C7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07080"/>
          <a:ext cx="6149340" cy="2575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51"/>
  <sheetViews>
    <sheetView zoomScale="98" zoomScaleNormal="98" workbookViewId="0">
      <pane xSplit="1" ySplit="4" topLeftCell="B34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45" sqref="J45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3" ht="19.8">
      <c r="A1" s="168" t="s">
        <v>113</v>
      </c>
      <c r="B1" s="168"/>
      <c r="C1" s="168"/>
      <c r="D1" s="168"/>
      <c r="E1" s="168"/>
      <c r="F1" s="168"/>
      <c r="G1" s="168"/>
      <c r="H1" s="84"/>
      <c r="I1" s="84"/>
      <c r="J1" s="84"/>
    </row>
    <row r="2" spans="1:13" ht="16.8">
      <c r="A2" s="169" t="s">
        <v>108</v>
      </c>
      <c r="B2" s="169"/>
      <c r="C2" s="169"/>
      <c r="D2" s="169"/>
      <c r="E2" s="169"/>
      <c r="F2" s="169"/>
      <c r="G2" s="169"/>
      <c r="H2" s="123"/>
      <c r="I2" s="124"/>
      <c r="J2" s="125"/>
    </row>
    <row r="3" spans="1:13" ht="15.75" customHeight="1">
      <c r="A3" s="126"/>
      <c r="B3" s="170" t="s">
        <v>105</v>
      </c>
      <c r="C3" s="171"/>
      <c r="D3" s="127"/>
      <c r="E3" s="172" t="s">
        <v>1</v>
      </c>
      <c r="F3" s="173"/>
      <c r="G3" s="128" t="s">
        <v>2</v>
      </c>
      <c r="H3" s="182" t="s">
        <v>112</v>
      </c>
      <c r="I3" s="183"/>
      <c r="J3" s="184"/>
    </row>
    <row r="4" spans="1:13" ht="17.399999999999999" thickBot="1">
      <c r="A4" s="129"/>
      <c r="B4" s="130">
        <v>45473</v>
      </c>
      <c r="C4" s="130">
        <v>45808</v>
      </c>
      <c r="D4" s="130">
        <v>45838</v>
      </c>
      <c r="E4" s="130" t="s">
        <v>3</v>
      </c>
      <c r="F4" s="130" t="s">
        <v>4</v>
      </c>
      <c r="G4" s="130" t="s">
        <v>3</v>
      </c>
      <c r="H4" s="130">
        <v>45777</v>
      </c>
      <c r="I4" s="130">
        <v>45808</v>
      </c>
      <c r="J4" s="130">
        <v>45838</v>
      </c>
    </row>
    <row r="5" spans="1:13" ht="13.8" thickTop="1">
      <c r="A5" s="3"/>
      <c r="B5" s="4"/>
      <c r="C5" s="4"/>
      <c r="D5" s="4"/>
      <c r="E5" s="4"/>
      <c r="F5" s="4"/>
      <c r="G5" s="121"/>
      <c r="H5" s="122"/>
      <c r="I5" s="122"/>
      <c r="J5" s="85"/>
      <c r="L5" s="19"/>
      <c r="M5" s="19"/>
    </row>
    <row r="6" spans="1:13" ht="16.8">
      <c r="A6" s="5" t="s">
        <v>5</v>
      </c>
      <c r="B6" s="6">
        <v>73017.608038910868</v>
      </c>
      <c r="C6" s="6">
        <v>84489.748279230727</v>
      </c>
      <c r="D6" s="6">
        <v>84103.482814650313</v>
      </c>
      <c r="E6" s="6">
        <v>-386.26546458041412</v>
      </c>
      <c r="F6" s="6">
        <v>11085.874775739445</v>
      </c>
      <c r="G6" s="6">
        <v>-0.45717435836574793</v>
      </c>
      <c r="H6" s="86">
        <v>16.614238283892519</v>
      </c>
      <c r="I6" s="86">
        <v>12.904572664383423</v>
      </c>
      <c r="J6" s="86">
        <v>15.182467727279999</v>
      </c>
      <c r="L6" s="19"/>
      <c r="M6" s="19"/>
    </row>
    <row r="7" spans="1:13" ht="16.8">
      <c r="A7" s="5" t="s">
        <v>6</v>
      </c>
      <c r="B7" s="6">
        <v>147041.0166626838</v>
      </c>
      <c r="C7" s="6">
        <v>158655.18551961627</v>
      </c>
      <c r="D7" s="6">
        <v>157526.97425940051</v>
      </c>
      <c r="E7" s="6">
        <v>-1128.2112602157576</v>
      </c>
      <c r="F7" s="6">
        <v>10485.957596716704</v>
      </c>
      <c r="G7" s="6">
        <v>-0.71110897290921571</v>
      </c>
      <c r="H7" s="86">
        <v>9.8166725984686281</v>
      </c>
      <c r="I7" s="86">
        <v>7.4110336646669168</v>
      </c>
      <c r="J7" s="86">
        <v>7.1313146730832102</v>
      </c>
      <c r="L7" s="19"/>
      <c r="M7" s="19"/>
    </row>
    <row r="8" spans="1:13" ht="16.2">
      <c r="A8" s="9" t="s">
        <v>7</v>
      </c>
      <c r="B8" s="10">
        <v>26440.850107670005</v>
      </c>
      <c r="C8" s="10">
        <v>32482.947107569998</v>
      </c>
      <c r="D8" s="10">
        <v>30483.43343564</v>
      </c>
      <c r="E8" s="10">
        <v>-1999.513671929999</v>
      </c>
      <c r="F8" s="10">
        <v>4042.5833279699946</v>
      </c>
      <c r="G8" s="10">
        <v>-6.1555796193874954</v>
      </c>
      <c r="H8" s="87">
        <v>28.174562906160361</v>
      </c>
      <c r="I8" s="87">
        <v>21.070761090030715</v>
      </c>
      <c r="J8" s="87">
        <v>15.28915791855465</v>
      </c>
      <c r="L8" s="19"/>
      <c r="M8" s="19"/>
    </row>
    <row r="9" spans="1:13" ht="16.8">
      <c r="A9" s="12" t="s">
        <v>8</v>
      </c>
      <c r="B9" s="6">
        <v>120600.16655501378</v>
      </c>
      <c r="C9" s="6">
        <v>126172.23841204627</v>
      </c>
      <c r="D9" s="6">
        <v>127043.5408237605</v>
      </c>
      <c r="E9" s="6">
        <v>871.30241171423404</v>
      </c>
      <c r="F9" s="6">
        <v>6443.3742687467166</v>
      </c>
      <c r="G9" s="6">
        <v>0.69056586669151443</v>
      </c>
      <c r="H9" s="86">
        <v>5.9560590581290853</v>
      </c>
      <c r="I9" s="86">
        <v>4.3791798462690537</v>
      </c>
      <c r="J9" s="86">
        <v>5.3427573549887768</v>
      </c>
      <c r="L9" s="19"/>
      <c r="M9" s="19"/>
    </row>
    <row r="10" spans="1:13" ht="16.2">
      <c r="A10" s="13" t="s">
        <v>9</v>
      </c>
      <c r="B10" s="10">
        <v>3238.3662499777415</v>
      </c>
      <c r="C10" s="10">
        <v>4043.4720601319996</v>
      </c>
      <c r="D10" s="10">
        <v>3848.3309448400005</v>
      </c>
      <c r="E10" s="10">
        <v>-195.14111529199909</v>
      </c>
      <c r="F10" s="10">
        <v>609.96469486225897</v>
      </c>
      <c r="G10" s="10">
        <v>-4.8260779941095677</v>
      </c>
      <c r="H10" s="87">
        <v>68.377626111059271</v>
      </c>
      <c r="I10" s="87">
        <v>63.707268778392859</v>
      </c>
      <c r="J10" s="87">
        <v>18.835568548383037</v>
      </c>
      <c r="L10" s="19"/>
      <c r="M10" s="19"/>
    </row>
    <row r="11" spans="1:13" ht="16.2">
      <c r="A11" s="13" t="s">
        <v>100</v>
      </c>
      <c r="B11" s="10">
        <v>167.63927478999997</v>
      </c>
      <c r="C11" s="10">
        <v>162.3687996700001</v>
      </c>
      <c r="D11" s="10">
        <v>158.59867292000007</v>
      </c>
      <c r="E11" s="10">
        <v>-3.7701267500000313</v>
      </c>
      <c r="F11" s="10">
        <v>-9.0406018699999038</v>
      </c>
      <c r="G11" s="10">
        <v>-2.3219527136139959</v>
      </c>
      <c r="H11" s="87">
        <v>10.790235377245466</v>
      </c>
      <c r="I11" s="87">
        <v>11.15559223128939</v>
      </c>
      <c r="J11" s="87">
        <v>-5.3928901096267481</v>
      </c>
      <c r="L11" s="19"/>
      <c r="M11" s="19"/>
    </row>
    <row r="12" spans="1:13" ht="16.2">
      <c r="A12" s="13" t="s">
        <v>10</v>
      </c>
      <c r="B12" s="10">
        <v>2554.3274597357604</v>
      </c>
      <c r="C12" s="10">
        <v>1442.9349131220199</v>
      </c>
      <c r="D12" s="10">
        <v>1600.4522617995799</v>
      </c>
      <c r="E12" s="10">
        <v>157.51734867755999</v>
      </c>
      <c r="F12" s="10">
        <v>-953.87519793618048</v>
      </c>
      <c r="G12" s="10">
        <v>10.9164555687925</v>
      </c>
      <c r="H12" s="87">
        <v>-30.367850548051109</v>
      </c>
      <c r="I12" s="87">
        <v>-34.040728620422072</v>
      </c>
      <c r="J12" s="87">
        <v>-37.343496985889843</v>
      </c>
      <c r="L12" s="19"/>
      <c r="M12" s="19"/>
    </row>
    <row r="13" spans="1:13" ht="16.8">
      <c r="A13" s="14" t="s">
        <v>11</v>
      </c>
      <c r="B13" s="6">
        <v>114639.83357051028</v>
      </c>
      <c r="C13" s="6">
        <v>120523.46263912224</v>
      </c>
      <c r="D13" s="6">
        <v>121436.15894420091</v>
      </c>
      <c r="E13" s="6">
        <v>912.69630507867259</v>
      </c>
      <c r="F13" s="6">
        <v>6796.3253736906336</v>
      </c>
      <c r="G13" s="6">
        <v>0.75727686965940677</v>
      </c>
      <c r="H13" s="86">
        <v>5.3283696689710069</v>
      </c>
      <c r="I13" s="86">
        <v>3.8323035022875587</v>
      </c>
      <c r="J13" s="86">
        <v>5.9284152480127972</v>
      </c>
      <c r="L13" s="19"/>
      <c r="M13" s="19"/>
    </row>
    <row r="14" spans="1:13" ht="16.2">
      <c r="A14" s="13" t="s">
        <v>12</v>
      </c>
      <c r="B14" s="10">
        <v>46823.588369050281</v>
      </c>
      <c r="C14" s="10">
        <v>51229.312822123633</v>
      </c>
      <c r="D14" s="10">
        <v>51931.644782085801</v>
      </c>
      <c r="E14" s="10">
        <v>702.33195996216818</v>
      </c>
      <c r="F14" s="10">
        <v>5108.0564130355197</v>
      </c>
      <c r="G14" s="10">
        <v>1.3709572142823276</v>
      </c>
      <c r="H14" s="87">
        <v>8.876041412600145</v>
      </c>
      <c r="I14" s="87">
        <v>5.4941414053533322</v>
      </c>
      <c r="J14" s="87">
        <v>10.909151970103764</v>
      </c>
      <c r="L14" s="19"/>
      <c r="M14" s="19"/>
    </row>
    <row r="15" spans="1:13" ht="16.2">
      <c r="A15" s="13" t="s">
        <v>13</v>
      </c>
      <c r="B15" s="10">
        <v>67816.245201459998</v>
      </c>
      <c r="C15" s="10">
        <v>69294.149816998615</v>
      </c>
      <c r="D15" s="10">
        <v>69504.514162115112</v>
      </c>
      <c r="E15" s="10">
        <v>210.36434511649713</v>
      </c>
      <c r="F15" s="10">
        <v>1688.2689606551139</v>
      </c>
      <c r="G15" s="10">
        <v>0.30358168138589292</v>
      </c>
      <c r="H15" s="87">
        <v>2.8467028439957005</v>
      </c>
      <c r="I15" s="87">
        <v>2.6369781386625988</v>
      </c>
      <c r="J15" s="87">
        <v>2.4894757231689937</v>
      </c>
      <c r="L15" s="19"/>
      <c r="M15" s="19"/>
    </row>
    <row r="16" spans="1:13" s="15" customFormat="1" ht="16.8">
      <c r="A16" s="5" t="s">
        <v>14</v>
      </c>
      <c r="B16" s="6">
        <v>71412.589017202146</v>
      </c>
      <c r="C16" s="6">
        <v>82187.927948771685</v>
      </c>
      <c r="D16" s="6">
        <v>81676.16747427627</v>
      </c>
      <c r="E16" s="6">
        <v>-511.76047449541511</v>
      </c>
      <c r="F16" s="6">
        <v>10263.578457074123</v>
      </c>
      <c r="G16" s="6">
        <v>-0.62267109935464759</v>
      </c>
      <c r="H16" s="86">
        <v>13.428571621130629</v>
      </c>
      <c r="I16" s="86">
        <v>11.557732593099885</v>
      </c>
      <c r="J16" s="86">
        <v>14.372225679427174</v>
      </c>
      <c r="K16" s="1"/>
      <c r="L16" s="19"/>
      <c r="M16" s="19"/>
    </row>
    <row r="17" spans="1:13" ht="17.399999999999999" thickBot="1">
      <c r="A17" s="16" t="s">
        <v>15</v>
      </c>
      <c r="B17" s="17">
        <v>148646.35382672536</v>
      </c>
      <c r="C17" s="17">
        <v>160956.12272478139</v>
      </c>
      <c r="D17" s="17">
        <v>159956.14980810968</v>
      </c>
      <c r="E17" s="17">
        <v>-999.97291667171521</v>
      </c>
      <c r="F17" s="17">
        <v>11309.795981384319</v>
      </c>
      <c r="G17" s="17">
        <v>-0.62127050511870152</v>
      </c>
      <c r="H17" s="88">
        <v>11.558150955370877</v>
      </c>
      <c r="I17" s="88">
        <v>8.1194579848191069</v>
      </c>
      <c r="J17" s="88">
        <v>7.6085256652631728</v>
      </c>
      <c r="L17" s="19"/>
      <c r="M17" s="19"/>
    </row>
    <row r="18" spans="1:13" ht="13.8" thickBot="1">
      <c r="B18" s="19"/>
      <c r="C18" s="19"/>
      <c r="D18" s="19"/>
      <c r="E18" s="19"/>
      <c r="H18" s="84"/>
      <c r="I18" s="84"/>
      <c r="J18" s="84"/>
      <c r="L18" s="19"/>
      <c r="M18" s="19"/>
    </row>
    <row r="19" spans="1:13" ht="16.8">
      <c r="A19" s="178" t="s">
        <v>109</v>
      </c>
      <c r="B19" s="179"/>
      <c r="C19" s="179"/>
      <c r="D19" s="179"/>
      <c r="E19" s="179"/>
      <c r="F19" s="179"/>
      <c r="G19" s="179"/>
      <c r="H19" s="189"/>
      <c r="I19" s="179"/>
      <c r="J19" s="179"/>
      <c r="L19" s="19"/>
      <c r="M19" s="19"/>
    </row>
    <row r="20" spans="1:13" ht="15.75" customHeight="1">
      <c r="A20" s="131"/>
      <c r="B20" s="174" t="str">
        <f>B3</f>
        <v xml:space="preserve">             N$ Million</v>
      </c>
      <c r="C20" s="175"/>
      <c r="D20" s="132"/>
      <c r="E20" s="176" t="s">
        <v>1</v>
      </c>
      <c r="F20" s="177"/>
      <c r="G20" s="133" t="s">
        <v>2</v>
      </c>
      <c r="H20" s="185" t="s">
        <v>112</v>
      </c>
      <c r="I20" s="186"/>
      <c r="J20" s="186"/>
      <c r="L20" s="19"/>
      <c r="M20" s="19"/>
    </row>
    <row r="21" spans="1:13" ht="17.399999999999999" thickBot="1">
      <c r="A21" s="129"/>
      <c r="B21" s="134">
        <f>B4</f>
        <v>45473</v>
      </c>
      <c r="C21" s="134">
        <f>C4</f>
        <v>45808</v>
      </c>
      <c r="D21" s="134">
        <f>D4</f>
        <v>45838</v>
      </c>
      <c r="E21" s="135" t="s">
        <v>3</v>
      </c>
      <c r="F21" s="135" t="s">
        <v>4</v>
      </c>
      <c r="G21" s="135" t="s">
        <v>3</v>
      </c>
      <c r="H21" s="136">
        <f>H4</f>
        <v>45777</v>
      </c>
      <c r="I21" s="136">
        <f t="shared" ref="I21:J21" si="0">I4</f>
        <v>45808</v>
      </c>
      <c r="J21" s="136">
        <f t="shared" si="0"/>
        <v>45838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14"/>
      <c r="I22" s="89"/>
      <c r="J22" s="89"/>
      <c r="L22" s="19"/>
      <c r="M22" s="19"/>
    </row>
    <row r="23" spans="1:13" ht="16.8">
      <c r="A23" s="22" t="s">
        <v>16</v>
      </c>
      <c r="B23" s="23">
        <v>148646.35382672536</v>
      </c>
      <c r="C23" s="23">
        <v>160956.12272478139</v>
      </c>
      <c r="D23" s="23">
        <v>159956.14980810968</v>
      </c>
      <c r="E23" s="23">
        <v>-999.97291667171521</v>
      </c>
      <c r="F23" s="23">
        <v>11309.795981384319</v>
      </c>
      <c r="G23" s="23">
        <v>-0.62127050511870152</v>
      </c>
      <c r="H23" s="111">
        <v>11.558150955370877</v>
      </c>
      <c r="I23" s="83">
        <v>8.1194579848191069</v>
      </c>
      <c r="J23" s="83">
        <v>7.6085256652631728</v>
      </c>
      <c r="L23" s="19"/>
      <c r="M23" s="19"/>
    </row>
    <row r="24" spans="1:13" ht="16.2">
      <c r="A24" s="24" t="s">
        <v>17</v>
      </c>
      <c r="B24" s="25">
        <v>3552.2206138062375</v>
      </c>
      <c r="C24" s="25">
        <v>3928.7729014559122</v>
      </c>
      <c r="D24" s="25">
        <v>3924.2821405778277</v>
      </c>
      <c r="E24" s="25">
        <v>-4.4907608780845294</v>
      </c>
      <c r="F24" s="25">
        <v>372.06152677159025</v>
      </c>
      <c r="G24" s="25">
        <v>-0.11430441490828969</v>
      </c>
      <c r="H24" s="112">
        <v>9.1554446219823831</v>
      </c>
      <c r="I24" s="82">
        <v>14.347936255744045</v>
      </c>
      <c r="J24" s="82">
        <v>10.474054604759544</v>
      </c>
      <c r="L24" s="19"/>
      <c r="M24" s="19"/>
    </row>
    <row r="25" spans="1:13" ht="16.2">
      <c r="A25" s="24" t="s">
        <v>18</v>
      </c>
      <c r="B25" s="25">
        <v>79843.270993534214</v>
      </c>
      <c r="C25" s="25">
        <v>85384.107874153444</v>
      </c>
      <c r="D25" s="25">
        <v>84498.583206663141</v>
      </c>
      <c r="E25" s="25">
        <v>-885.52466749030282</v>
      </c>
      <c r="F25" s="25">
        <v>4655.3122131289274</v>
      </c>
      <c r="G25" s="25">
        <v>-1.0371071262997447</v>
      </c>
      <c r="H25" s="112">
        <v>8.3769757075449149</v>
      </c>
      <c r="I25" s="82">
        <v>3.8767919851725452</v>
      </c>
      <c r="J25" s="82">
        <v>5.8305629957293661</v>
      </c>
      <c r="L25" s="19"/>
      <c r="M25" s="19"/>
    </row>
    <row r="26" spans="1:13" ht="16.2">
      <c r="A26" s="24" t="s">
        <v>19</v>
      </c>
      <c r="B26" s="25">
        <v>65250.862219384908</v>
      </c>
      <c r="C26" s="25">
        <v>71643.241949172021</v>
      </c>
      <c r="D26" s="25">
        <v>71533.284460868716</v>
      </c>
      <c r="E26" s="25">
        <v>-109.95748830330558</v>
      </c>
      <c r="F26" s="25">
        <v>6282.4222414838077</v>
      </c>
      <c r="G26" s="25">
        <v>-0.15347921913041773</v>
      </c>
      <c r="H26" s="112">
        <v>15.84406038440811</v>
      </c>
      <c r="I26" s="82">
        <v>13.295927575561066</v>
      </c>
      <c r="J26" s="82">
        <v>9.6281060936194081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113">
        <v>0</v>
      </c>
      <c r="I27" s="81">
        <v>0</v>
      </c>
      <c r="J27" s="81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10"/>
      <c r="I28" s="110"/>
      <c r="J28" s="110"/>
      <c r="L28" s="19"/>
      <c r="M28" s="19"/>
    </row>
    <row r="29" spans="1:13" ht="16.8">
      <c r="A29" s="180" t="s">
        <v>110</v>
      </c>
      <c r="B29" s="181"/>
      <c r="C29" s="181"/>
      <c r="D29" s="181"/>
      <c r="E29" s="181"/>
      <c r="F29" s="181"/>
      <c r="G29" s="181"/>
      <c r="H29" s="189"/>
      <c r="I29" s="179"/>
      <c r="J29" s="179"/>
      <c r="L29" s="19"/>
      <c r="M29" s="19"/>
    </row>
    <row r="30" spans="1:13" ht="23.25" customHeight="1">
      <c r="A30" s="126"/>
      <c r="B30" s="174" t="str">
        <f>B3</f>
        <v xml:space="preserve">             N$ Million</v>
      </c>
      <c r="C30" s="190"/>
      <c r="D30" s="175"/>
      <c r="E30" s="176" t="s">
        <v>1</v>
      </c>
      <c r="F30" s="177"/>
      <c r="G30" s="128" t="s">
        <v>2</v>
      </c>
      <c r="H30" s="187" t="s">
        <v>112</v>
      </c>
      <c r="I30" s="188"/>
      <c r="J30" s="188"/>
      <c r="L30" s="19"/>
      <c r="M30" s="19"/>
    </row>
    <row r="31" spans="1:13" ht="17.399999999999999" thickBot="1">
      <c r="A31" s="129"/>
      <c r="B31" s="130">
        <f>B4</f>
        <v>45473</v>
      </c>
      <c r="C31" s="134">
        <f>C4</f>
        <v>45808</v>
      </c>
      <c r="D31" s="134">
        <f>D4</f>
        <v>45838</v>
      </c>
      <c r="E31" s="134" t="s">
        <v>3</v>
      </c>
      <c r="F31" s="134" t="s">
        <v>4</v>
      </c>
      <c r="G31" s="134" t="s">
        <v>3</v>
      </c>
      <c r="H31" s="137">
        <f>H21</f>
        <v>45777</v>
      </c>
      <c r="I31" s="137">
        <f t="shared" ref="I31:J31" si="1">I21</f>
        <v>45808</v>
      </c>
      <c r="J31" s="137">
        <f t="shared" si="1"/>
        <v>45838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105"/>
      <c r="I32" s="105"/>
      <c r="J32" s="105"/>
      <c r="L32" s="19"/>
      <c r="M32" s="19"/>
    </row>
    <row r="33" spans="1:13" ht="16.8">
      <c r="A33" s="33" t="s">
        <v>21</v>
      </c>
      <c r="B33" s="34">
        <v>121294.98595532309</v>
      </c>
      <c r="C33" s="34">
        <v>119330.59520313593</v>
      </c>
      <c r="D33" s="34">
        <v>120294.80718799133</v>
      </c>
      <c r="E33" s="34">
        <v>964.21198485539935</v>
      </c>
      <c r="F33" s="34">
        <v>-1000.1787673317594</v>
      </c>
      <c r="G33" s="34">
        <v>0.80801741013192441</v>
      </c>
      <c r="H33" s="105">
        <v>-1.9713031750358283</v>
      </c>
      <c r="I33" s="105">
        <v>-2.2543561306009252</v>
      </c>
      <c r="J33" s="105">
        <v>-0.82458376943969824</v>
      </c>
      <c r="L33" s="19"/>
      <c r="M33" s="19"/>
    </row>
    <row r="34" spans="1:13" ht="16.2">
      <c r="A34" s="35" t="s">
        <v>9</v>
      </c>
      <c r="B34" s="36">
        <v>3238.3662489777416</v>
      </c>
      <c r="C34" s="36">
        <v>4043.4720591319997</v>
      </c>
      <c r="D34" s="36">
        <v>3848.3309438400006</v>
      </c>
      <c r="E34" s="36">
        <v>-195.14111529199909</v>
      </c>
      <c r="F34" s="36">
        <v>609.96469486225897</v>
      </c>
      <c r="G34" s="36">
        <v>-4.826077995303109</v>
      </c>
      <c r="H34" s="106">
        <v>68.377626139635424</v>
      </c>
      <c r="I34" s="106">
        <v>63.707268804185901</v>
      </c>
      <c r="J34" s="106">
        <v>18.835568554199426</v>
      </c>
      <c r="L34" s="19"/>
      <c r="M34" s="19"/>
    </row>
    <row r="35" spans="1:13" ht="16.8">
      <c r="A35" s="33" t="s">
        <v>22</v>
      </c>
      <c r="B35" s="34">
        <v>46019.353861880285</v>
      </c>
      <c r="C35" s="34">
        <v>50086.440642513626</v>
      </c>
      <c r="D35" s="34">
        <v>50888.992673965804</v>
      </c>
      <c r="E35" s="34">
        <v>802.5520314521782</v>
      </c>
      <c r="F35" s="34">
        <v>4869.638812085519</v>
      </c>
      <c r="G35" s="34">
        <v>1.6023339274201902</v>
      </c>
      <c r="H35" s="105">
        <v>7.0852129089941389</v>
      </c>
      <c r="I35" s="105">
        <v>6.4826591901336714</v>
      </c>
      <c r="J35" s="105">
        <v>10.581719219050662</v>
      </c>
      <c r="L35" s="19"/>
      <c r="M35" s="2"/>
    </row>
    <row r="36" spans="1:13" ht="16.8">
      <c r="A36" s="33" t="s">
        <v>23</v>
      </c>
      <c r="B36" s="119">
        <v>40205.91261926767</v>
      </c>
      <c r="C36" s="119">
        <v>43566.172259073057</v>
      </c>
      <c r="D36" s="119">
        <v>43919.047042883569</v>
      </c>
      <c r="E36" s="119">
        <v>352.87478381051187</v>
      </c>
      <c r="F36" s="119">
        <v>3713.1344236158984</v>
      </c>
      <c r="G36" s="119">
        <v>0.80997426561160069</v>
      </c>
      <c r="H36" s="105">
        <v>5.5423700264390767</v>
      </c>
      <c r="I36" s="105">
        <v>5.5556973152106712</v>
      </c>
      <c r="J36" s="105">
        <v>9.2352944672034933</v>
      </c>
      <c r="L36" s="19"/>
      <c r="M36" s="19"/>
    </row>
    <row r="37" spans="1:13" ht="16.2">
      <c r="A37" s="37" t="s">
        <v>24</v>
      </c>
      <c r="B37" s="120">
        <v>13610.470349866129</v>
      </c>
      <c r="C37" s="120">
        <v>13190.011276307756</v>
      </c>
      <c r="D37" s="120">
        <v>13168.634445207146</v>
      </c>
      <c r="E37" s="120">
        <v>-21.376831100609706</v>
      </c>
      <c r="F37" s="120">
        <v>-441.83590465898305</v>
      </c>
      <c r="G37" s="120">
        <v>-0.16206833074515714</v>
      </c>
      <c r="H37" s="106">
        <v>-3.1450850827655898</v>
      </c>
      <c r="I37" s="106">
        <v>-2.9915460667466363</v>
      </c>
      <c r="J37" s="106">
        <v>-3.246294163987713</v>
      </c>
      <c r="L37" s="19"/>
      <c r="M37" s="2"/>
    </row>
    <row r="38" spans="1:13" ht="16.2">
      <c r="A38" s="37" t="s">
        <v>25</v>
      </c>
      <c r="B38" s="120">
        <v>18694.787470581694</v>
      </c>
      <c r="C38" s="120">
        <v>20738.142009361269</v>
      </c>
      <c r="D38" s="120">
        <v>20522.099395720681</v>
      </c>
      <c r="E38" s="120">
        <v>-216.04261364058766</v>
      </c>
      <c r="F38" s="120">
        <v>1827.3119251389871</v>
      </c>
      <c r="G38" s="120">
        <v>-1.0417645589612903</v>
      </c>
      <c r="H38" s="106">
        <v>10.717777740545117</v>
      </c>
      <c r="I38" s="106">
        <v>8.716640695034755</v>
      </c>
      <c r="J38" s="106">
        <v>9.7744461016979329</v>
      </c>
      <c r="L38" s="19"/>
      <c r="M38" s="19"/>
    </row>
    <row r="39" spans="1:13" ht="16.2">
      <c r="A39" s="37" t="s">
        <v>26</v>
      </c>
      <c r="B39" s="120">
        <v>7900.6547988198481</v>
      </c>
      <c r="C39" s="120">
        <v>9638.0189734040305</v>
      </c>
      <c r="D39" s="120">
        <v>10228.313201955742</v>
      </c>
      <c r="E39" s="120">
        <v>590.29422855171106</v>
      </c>
      <c r="F39" s="120">
        <v>2327.6584031358934</v>
      </c>
      <c r="G39" s="120">
        <v>6.1246427318790211</v>
      </c>
      <c r="H39" s="106">
        <v>8.2676478407700813</v>
      </c>
      <c r="I39" s="106">
        <v>12.057110054698356</v>
      </c>
      <c r="J39" s="106">
        <v>29.461588468383468</v>
      </c>
      <c r="L39" s="19"/>
      <c r="M39" s="19"/>
    </row>
    <row r="40" spans="1:13" ht="16.8">
      <c r="A40" s="33" t="s">
        <v>27</v>
      </c>
      <c r="B40" s="119">
        <v>5813.4412426126119</v>
      </c>
      <c r="C40" s="119">
        <v>6520.2683834405689</v>
      </c>
      <c r="D40" s="119">
        <v>6969.9456310822379</v>
      </c>
      <c r="E40" s="119">
        <v>449.67724764166906</v>
      </c>
      <c r="F40" s="119">
        <v>1156.5043884696261</v>
      </c>
      <c r="G40" s="119">
        <v>6.8966064155228253</v>
      </c>
      <c r="H40" s="105">
        <v>18.463014049416699</v>
      </c>
      <c r="I40" s="105">
        <v>13.12015267738407</v>
      </c>
      <c r="J40" s="105">
        <v>19.893628235070679</v>
      </c>
      <c r="L40" s="19"/>
      <c r="M40" s="19"/>
    </row>
    <row r="41" spans="1:13" ht="16.2">
      <c r="A41" s="38"/>
      <c r="B41" s="117"/>
      <c r="C41" s="117"/>
      <c r="D41" s="117"/>
      <c r="E41" s="117"/>
      <c r="F41" s="117"/>
      <c r="G41" s="117"/>
      <c r="H41" s="106"/>
      <c r="I41" s="106"/>
      <c r="J41" s="106"/>
      <c r="L41" s="19"/>
      <c r="M41" s="19"/>
    </row>
    <row r="42" spans="1:13" ht="16.8">
      <c r="A42" s="33" t="s">
        <v>28</v>
      </c>
      <c r="B42" s="119">
        <v>67585.311309060009</v>
      </c>
      <c r="C42" s="119">
        <v>68995.264532638612</v>
      </c>
      <c r="D42" s="119">
        <v>69201.104973975103</v>
      </c>
      <c r="E42" s="119">
        <v>205.84044133649149</v>
      </c>
      <c r="F42" s="119">
        <v>1615.7936649150943</v>
      </c>
      <c r="G42" s="119">
        <v>0.29833995525754631</v>
      </c>
      <c r="H42" s="105">
        <v>2.724805681818065</v>
      </c>
      <c r="I42" s="105">
        <v>2.518893218660553</v>
      </c>
      <c r="J42" s="105">
        <v>2.3907467963360443</v>
      </c>
      <c r="L42" s="19"/>
      <c r="M42" s="19"/>
    </row>
    <row r="43" spans="1:13" ht="16.8">
      <c r="A43" s="33" t="s">
        <v>29</v>
      </c>
      <c r="B43" s="119">
        <v>60341.280038317222</v>
      </c>
      <c r="C43" s="119">
        <v>60774.234067031924</v>
      </c>
      <c r="D43" s="119">
        <v>60838.27079939437</v>
      </c>
      <c r="E43" s="119">
        <v>64.036732362445036</v>
      </c>
      <c r="F43" s="119">
        <v>496.99076107714791</v>
      </c>
      <c r="G43" s="119">
        <v>0.10536822610025354</v>
      </c>
      <c r="H43" s="105">
        <v>1.2831828976824893</v>
      </c>
      <c r="I43" s="105">
        <v>1.0962611465905219</v>
      </c>
      <c r="J43" s="105">
        <v>0.82363310947589208</v>
      </c>
      <c r="L43" s="19"/>
      <c r="M43" s="19"/>
    </row>
    <row r="44" spans="1:13" ht="16.2">
      <c r="A44" s="37" t="s">
        <v>24</v>
      </c>
      <c r="B44" s="120">
        <v>45667.476262131626</v>
      </c>
      <c r="C44" s="120">
        <v>45779.517495639993</v>
      </c>
      <c r="D44" s="120">
        <v>45917.142576199614</v>
      </c>
      <c r="E44" s="120">
        <v>137.62508055962098</v>
      </c>
      <c r="F44" s="120">
        <v>249.66631406798842</v>
      </c>
      <c r="G44" s="120">
        <v>0.30062588705250448</v>
      </c>
      <c r="H44" s="106">
        <v>0.86879926092686333</v>
      </c>
      <c r="I44" s="106">
        <v>0.69457414959013875</v>
      </c>
      <c r="J44" s="106">
        <v>0.5467048641683192</v>
      </c>
      <c r="L44" s="19"/>
      <c r="M44" s="19"/>
    </row>
    <row r="45" spans="1:13" ht="16.2">
      <c r="A45" s="37" t="s">
        <v>30</v>
      </c>
      <c r="B45" s="120">
        <v>11942.778237568469</v>
      </c>
      <c r="C45" s="120">
        <v>12550.662727667419</v>
      </c>
      <c r="D45" s="120">
        <v>12663.672372937475</v>
      </c>
      <c r="E45" s="120">
        <v>113.00964527005635</v>
      </c>
      <c r="F45" s="120">
        <v>720.89413536900611</v>
      </c>
      <c r="G45" s="120">
        <v>0.90042771224287321</v>
      </c>
      <c r="H45" s="106">
        <v>7.5202978125143147</v>
      </c>
      <c r="I45" s="106">
        <v>5.9064019455977217</v>
      </c>
      <c r="J45" s="106">
        <v>6.0362347941895536</v>
      </c>
      <c r="L45" s="19"/>
      <c r="M45" s="19"/>
    </row>
    <row r="46" spans="1:13" ht="16.2">
      <c r="A46" s="37" t="s">
        <v>26</v>
      </c>
      <c r="B46" s="120">
        <v>2731.0255386171248</v>
      </c>
      <c r="C46" s="120">
        <v>2444.0538437245154</v>
      </c>
      <c r="D46" s="120">
        <v>2257.4558502572831</v>
      </c>
      <c r="E46" s="120">
        <v>-186.5979934672323</v>
      </c>
      <c r="F46" s="120">
        <v>-473.56968835984162</v>
      </c>
      <c r="G46" s="120">
        <v>-7.6347742479713077</v>
      </c>
      <c r="H46" s="106">
        <v>-17.177734843538644</v>
      </c>
      <c r="I46" s="106">
        <v>-12.736178418765647</v>
      </c>
      <c r="J46" s="106">
        <v>-17.340361035204282</v>
      </c>
      <c r="L46" s="19"/>
      <c r="M46" s="19"/>
    </row>
    <row r="47" spans="1:13" ht="16.8">
      <c r="A47" s="33" t="s">
        <v>31</v>
      </c>
      <c r="B47" s="119">
        <v>7244.0312707427929</v>
      </c>
      <c r="C47" s="119">
        <v>8221.030465606691</v>
      </c>
      <c r="D47" s="119">
        <v>8362.8341745807356</v>
      </c>
      <c r="E47" s="119">
        <v>141.80370897404464</v>
      </c>
      <c r="F47" s="119">
        <v>1118.8029038379427</v>
      </c>
      <c r="G47" s="119">
        <v>1.724889715070276</v>
      </c>
      <c r="H47" s="105">
        <v>14.856264740076014</v>
      </c>
      <c r="I47" s="105">
        <v>14.421998240429801</v>
      </c>
      <c r="J47" s="105">
        <v>15.444479213619161</v>
      </c>
      <c r="L47" s="19"/>
      <c r="M47" s="19"/>
    </row>
    <row r="48" spans="1:13" ht="17.399999999999999" thickBot="1">
      <c r="A48" s="39" t="s">
        <v>111</v>
      </c>
      <c r="B48" s="118">
        <v>7690.3207843828004</v>
      </c>
      <c r="C48" s="118">
        <v>248.8900279836935</v>
      </c>
      <c r="D48" s="118">
        <v>204.70954005042043</v>
      </c>
      <c r="E48" s="118">
        <v>-44.180487933273071</v>
      </c>
      <c r="F48" s="118">
        <v>-7485.61124433238</v>
      </c>
      <c r="G48" s="118">
        <v>-17.751007660366227</v>
      </c>
      <c r="H48" s="107">
        <v>-96.437429239451504</v>
      </c>
      <c r="I48" s="107">
        <v>-96.7866694603496</v>
      </c>
      <c r="J48" s="107">
        <v>-97.338088412824902</v>
      </c>
      <c r="L48" s="19"/>
      <c r="M48" s="19"/>
    </row>
    <row r="49" spans="2:6">
      <c r="E49" s="40"/>
      <c r="F49" s="40"/>
    </row>
    <row r="50" spans="2:6">
      <c r="B50" s="167"/>
      <c r="C50" s="167"/>
      <c r="D50" s="167"/>
    </row>
    <row r="51" spans="2:6">
      <c r="B51" s="167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F27" sqref="F27:F28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38" t="s">
        <v>33</v>
      </c>
      <c r="B2" s="144">
        <v>45808</v>
      </c>
      <c r="C2" s="144">
        <v>45838</v>
      </c>
    </row>
    <row r="3" spans="1:5" ht="16.2">
      <c r="A3" s="139"/>
      <c r="B3" s="42"/>
      <c r="C3" s="42"/>
    </row>
    <row r="4" spans="1:5" ht="16.2">
      <c r="A4" s="139" t="s">
        <v>34</v>
      </c>
      <c r="B4" s="43">
        <v>6.75</v>
      </c>
      <c r="C4" s="43">
        <v>6.75</v>
      </c>
    </row>
    <row r="5" spans="1:5" ht="16.2">
      <c r="A5" s="140"/>
      <c r="B5" s="43"/>
      <c r="C5" s="43"/>
    </row>
    <row r="6" spans="1:5" ht="16.2">
      <c r="A6" s="139" t="s">
        <v>35</v>
      </c>
      <c r="B6" s="43">
        <v>10.5</v>
      </c>
      <c r="C6" s="43">
        <v>10.5</v>
      </c>
    </row>
    <row r="7" spans="1:5" ht="16.2">
      <c r="A7" s="140"/>
      <c r="B7" s="43"/>
      <c r="C7" s="43"/>
    </row>
    <row r="8" spans="1:5" ht="16.2">
      <c r="A8" s="139" t="s">
        <v>36</v>
      </c>
      <c r="B8" s="43">
        <v>11.5</v>
      </c>
      <c r="C8" s="43">
        <v>11.5</v>
      </c>
    </row>
    <row r="9" spans="1:5" ht="15">
      <c r="A9" s="140"/>
      <c r="B9" s="44"/>
      <c r="C9" s="44"/>
    </row>
    <row r="10" spans="1:5" ht="16.2">
      <c r="A10" s="139" t="s">
        <v>37</v>
      </c>
      <c r="B10" s="43">
        <v>9.9745702153178861</v>
      </c>
      <c r="C10" s="43">
        <v>9.9663037344124419</v>
      </c>
    </row>
    <row r="11" spans="1:5" ht="16.2">
      <c r="A11" s="139"/>
      <c r="B11" s="43"/>
      <c r="C11" s="43"/>
    </row>
    <row r="12" spans="1:5" ht="16.2">
      <c r="A12" s="139" t="s">
        <v>38</v>
      </c>
      <c r="B12" s="43">
        <v>4.5181046255439075</v>
      </c>
      <c r="C12" s="43">
        <v>4.5367101338539157</v>
      </c>
    </row>
    <row r="13" spans="1:5" ht="16.8" thickBot="1">
      <c r="A13" s="139"/>
      <c r="B13" s="45"/>
      <c r="C13" s="45"/>
    </row>
    <row r="14" spans="1:5" ht="17.399999999999999" thickBot="1">
      <c r="A14" s="138" t="s">
        <v>39</v>
      </c>
      <c r="B14" s="144">
        <f>B2</f>
        <v>45808</v>
      </c>
      <c r="C14" s="144">
        <f>C2</f>
        <v>45838</v>
      </c>
    </row>
    <row r="15" spans="1:5" ht="16.2">
      <c r="A15" s="139"/>
      <c r="B15" s="45"/>
      <c r="C15" s="45"/>
    </row>
    <row r="16" spans="1:5" ht="16.2">
      <c r="A16" s="141" t="s">
        <v>102</v>
      </c>
      <c r="B16" s="46">
        <v>57442.192391750003</v>
      </c>
      <c r="C16" s="46">
        <v>59635.813950489995</v>
      </c>
      <c r="E16" s="108"/>
    </row>
    <row r="17" spans="1:3" ht="16.2">
      <c r="A17" s="141" t="s">
        <v>103</v>
      </c>
      <c r="B17" s="46">
        <v>-6206.8387443699976</v>
      </c>
      <c r="C17" s="46">
        <f>C16-B16</f>
        <v>2193.6215587399929</v>
      </c>
    </row>
    <row r="18" spans="1:3" ht="16.8" thickBot="1">
      <c r="A18" s="139"/>
      <c r="B18" s="47"/>
      <c r="C18" s="47"/>
    </row>
    <row r="19" spans="1:3" ht="17.399999999999999" thickBot="1">
      <c r="A19" s="138" t="s">
        <v>40</v>
      </c>
      <c r="B19" s="144">
        <f>B2</f>
        <v>45808</v>
      </c>
      <c r="C19" s="144">
        <f>C2</f>
        <v>45838</v>
      </c>
    </row>
    <row r="20" spans="1:3" ht="16.2">
      <c r="A20" s="139"/>
      <c r="B20" s="45"/>
      <c r="C20" s="45"/>
    </row>
    <row r="21" spans="1:3" ht="16.8">
      <c r="A21" s="142" t="s">
        <v>41</v>
      </c>
      <c r="B21" s="48">
        <v>17.847100000000001</v>
      </c>
      <c r="C21" s="48">
        <v>17.753150000000002</v>
      </c>
    </row>
    <row r="22" spans="1:3" ht="16.2">
      <c r="A22" s="139" t="s">
        <v>42</v>
      </c>
      <c r="B22" s="48">
        <v>5.6031512122417644E-2</v>
      </c>
      <c r="C22" s="48">
        <f>1/C21</f>
        <v>5.6328031926728493E-2</v>
      </c>
    </row>
    <row r="23" spans="1:3" ht="16.8">
      <c r="A23" s="142" t="s">
        <v>43</v>
      </c>
      <c r="B23" s="104">
        <v>24.033049999999999</v>
      </c>
      <c r="C23" s="104">
        <v>24.380400000000002</v>
      </c>
    </row>
    <row r="24" spans="1:3" ht="16.2">
      <c r="A24" s="139" t="s">
        <v>44</v>
      </c>
      <c r="B24" s="48">
        <v>4.1609367100721717E-2</v>
      </c>
      <c r="C24" s="48">
        <f>1/C23</f>
        <v>4.1016554281307932E-2</v>
      </c>
    </row>
    <row r="25" spans="1:3" ht="16.8">
      <c r="A25" s="142" t="s">
        <v>45</v>
      </c>
      <c r="B25" s="48">
        <v>8.0710300000000004</v>
      </c>
      <c r="C25" s="48">
        <v>8.1037300000000005</v>
      </c>
    </row>
    <row r="26" spans="1:3" ht="16.2">
      <c r="A26" s="139" t="s">
        <v>46</v>
      </c>
      <c r="B26" s="48">
        <v>0.12389992355374717</v>
      </c>
      <c r="C26" s="48">
        <f>1/C25</f>
        <v>0.1233999652012098</v>
      </c>
    </row>
    <row r="27" spans="1:3" ht="16.8">
      <c r="A27" s="142" t="s">
        <v>47</v>
      </c>
      <c r="B27" s="48">
        <v>20.234100000000002</v>
      </c>
      <c r="C27" s="48">
        <v>20.8276</v>
      </c>
    </row>
    <row r="28" spans="1:3" ht="16.2">
      <c r="A28" s="139" t="s">
        <v>48</v>
      </c>
      <c r="B28" s="48">
        <v>4.9421521095576279E-2</v>
      </c>
      <c r="C28" s="48">
        <f>1/C27</f>
        <v>4.8013213236282624E-2</v>
      </c>
    </row>
    <row r="29" spans="1:3" ht="17.399999999999999" thickBot="1">
      <c r="A29" s="142"/>
      <c r="B29" s="45"/>
      <c r="C29" s="45"/>
    </row>
    <row r="30" spans="1:3" ht="17.399999999999999" thickBot="1">
      <c r="A30" s="138" t="s">
        <v>49</v>
      </c>
      <c r="B30" s="144">
        <f>B2</f>
        <v>45808</v>
      </c>
      <c r="C30" s="144">
        <f>C2</f>
        <v>45838</v>
      </c>
    </row>
    <row r="31" spans="1:3" ht="16.2">
      <c r="A31" s="139"/>
      <c r="B31" s="49"/>
      <c r="C31" s="109"/>
    </row>
    <row r="32" spans="1:3" ht="16.2">
      <c r="A32" s="139" t="s">
        <v>50</v>
      </c>
      <c r="B32" s="50">
        <v>3.4561120305480699</v>
      </c>
      <c r="C32" s="50">
        <v>3.6563675308190824</v>
      </c>
    </row>
    <row r="33" spans="1:3" ht="16.2">
      <c r="A33" s="139" t="s">
        <v>51</v>
      </c>
      <c r="B33" s="50">
        <v>2.4016381552969506</v>
      </c>
      <c r="C33" s="50">
        <v>2.4282941867911774</v>
      </c>
    </row>
    <row r="34" spans="1:3" ht="16.8" thickBot="1">
      <c r="A34" s="143" t="s">
        <v>52</v>
      </c>
      <c r="B34" s="51">
        <v>0.17360654386394003</v>
      </c>
      <c r="C34" s="51">
        <v>2.6030864324440017E-2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topLeftCell="A13" zoomScaleNormal="100" workbookViewId="0">
      <selection activeCell="R9" sqref="R9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15" t="s">
        <v>54</v>
      </c>
    </row>
    <row r="30" spans="2:2">
      <c r="B30" s="54"/>
    </row>
    <row r="33" spans="2:3">
      <c r="B33" s="116" t="s">
        <v>55</v>
      </c>
      <c r="C33" s="116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topLeftCell="A71" zoomScale="90" zoomScaleNormal="90" workbookViewId="0">
      <selection activeCell="L21" sqref="L21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91" t="s">
        <v>0</v>
      </c>
      <c r="B1" s="192"/>
      <c r="C1" s="192"/>
      <c r="D1" s="192"/>
      <c r="E1" s="192"/>
      <c r="F1" s="192"/>
      <c r="G1" s="192"/>
    </row>
    <row r="2" spans="1:12" ht="19.5" customHeight="1">
      <c r="A2" s="193" t="s">
        <v>106</v>
      </c>
      <c r="B2" s="193"/>
      <c r="C2" s="193"/>
      <c r="D2" s="193"/>
      <c r="E2" s="193"/>
      <c r="F2" s="193"/>
      <c r="G2" s="193"/>
      <c r="H2" s="145"/>
      <c r="I2" s="145"/>
      <c r="J2" s="145"/>
    </row>
    <row r="3" spans="1:12" ht="19.5" customHeight="1">
      <c r="A3" s="193"/>
      <c r="B3" s="193"/>
      <c r="C3" s="193"/>
      <c r="D3" s="193"/>
      <c r="E3" s="193"/>
      <c r="F3" s="193"/>
      <c r="G3" s="193"/>
      <c r="H3" s="146"/>
      <c r="I3" s="146"/>
      <c r="J3" s="146"/>
    </row>
    <row r="4" spans="1:12" ht="19.5" customHeight="1">
      <c r="A4" s="147"/>
      <c r="B4" s="194" t="s">
        <v>107</v>
      </c>
      <c r="C4" s="169"/>
      <c r="D4" s="148"/>
      <c r="E4" s="169" t="s">
        <v>1</v>
      </c>
      <c r="F4" s="195"/>
      <c r="G4" s="149" t="s">
        <v>2</v>
      </c>
      <c r="H4" s="194" t="s">
        <v>112</v>
      </c>
      <c r="I4" s="169"/>
      <c r="J4" s="169"/>
    </row>
    <row r="5" spans="1:12" ht="17.399999999999999" thickBot="1">
      <c r="A5" s="150"/>
      <c r="B5" s="130">
        <v>45473</v>
      </c>
      <c r="C5" s="134">
        <v>45808</v>
      </c>
      <c r="D5" s="134">
        <v>45838</v>
      </c>
      <c r="E5" s="130" t="s">
        <v>3</v>
      </c>
      <c r="F5" s="151" t="s">
        <v>4</v>
      </c>
      <c r="G5" s="130" t="s">
        <v>3</v>
      </c>
      <c r="H5" s="152">
        <v>45777</v>
      </c>
      <c r="I5" s="152">
        <v>45808</v>
      </c>
      <c r="J5" s="152">
        <v>45838</v>
      </c>
    </row>
    <row r="6" spans="1:12" ht="17.399999999999999" thickTop="1">
      <c r="A6" s="55" t="s">
        <v>56</v>
      </c>
      <c r="B6" s="8">
        <v>59814.459332843158</v>
      </c>
      <c r="C6" s="6">
        <v>61637.881201037329</v>
      </c>
      <c r="D6" s="6">
        <v>62569.439966530357</v>
      </c>
      <c r="E6" s="6">
        <v>931.55876549302775</v>
      </c>
      <c r="F6" s="6">
        <v>2754.9806336871989</v>
      </c>
      <c r="G6" s="6">
        <v>1.5113413169649164</v>
      </c>
      <c r="H6" s="100">
        <v>18.483022218098583</v>
      </c>
      <c r="I6" s="100">
        <v>7.7979140921980274</v>
      </c>
      <c r="J6" s="100">
        <v>4.6058773487474838</v>
      </c>
      <c r="L6" s="19"/>
    </row>
    <row r="7" spans="1:12" ht="16.8">
      <c r="A7" s="55" t="s">
        <v>57</v>
      </c>
      <c r="B7" s="8">
        <v>59279.95742651316</v>
      </c>
      <c r="C7" s="6">
        <v>59727.100246907328</v>
      </c>
      <c r="D7" s="6">
        <v>62075.072019400352</v>
      </c>
      <c r="E7" s="6">
        <v>2347.9717724930233</v>
      </c>
      <c r="F7" s="6">
        <v>2795.114592887192</v>
      </c>
      <c r="G7" s="6">
        <v>3.9311665270650735</v>
      </c>
      <c r="H7" s="97">
        <v>14.729891374010123</v>
      </c>
      <c r="I7" s="97">
        <v>5.4303253305339325</v>
      </c>
      <c r="J7" s="97">
        <v>4.7151089748203248</v>
      </c>
      <c r="L7" s="19"/>
    </row>
    <row r="8" spans="1:12" ht="16.2">
      <c r="A8" s="24" t="s">
        <v>58</v>
      </c>
      <c r="B8" s="11">
        <v>12005.255714809997</v>
      </c>
      <c r="C8" s="10">
        <v>14960.57502018</v>
      </c>
      <c r="D8" s="10">
        <v>16842.306387410004</v>
      </c>
      <c r="E8" s="10">
        <v>1881.7313672300043</v>
      </c>
      <c r="F8" s="10">
        <v>4837.0506726000076</v>
      </c>
      <c r="G8" s="10">
        <v>12.577934769831884</v>
      </c>
      <c r="H8" s="98">
        <v>19.751547428604937</v>
      </c>
      <c r="I8" s="98">
        <v>14.352866366360246</v>
      </c>
      <c r="J8" s="98">
        <v>40.29110905678499</v>
      </c>
      <c r="L8" s="19"/>
    </row>
    <row r="9" spans="1:12" ht="16.2">
      <c r="A9" s="24" t="s">
        <v>59</v>
      </c>
      <c r="B9" s="11">
        <v>40554.02648162</v>
      </c>
      <c r="C9" s="10">
        <v>40216.475102090008</v>
      </c>
      <c r="D9" s="10">
        <v>40592.694244189996</v>
      </c>
      <c r="E9" s="10">
        <v>376.21914209998795</v>
      </c>
      <c r="F9" s="10">
        <v>38.66776256999583</v>
      </c>
      <c r="G9" s="10">
        <v>0.93548512430527353</v>
      </c>
      <c r="H9" s="98">
        <v>20.914952934544218</v>
      </c>
      <c r="I9" s="98">
        <v>9.0560644534582195</v>
      </c>
      <c r="J9" s="98">
        <v>9.5348762933625153E-2</v>
      </c>
      <c r="L9" s="19"/>
    </row>
    <row r="10" spans="1:12" ht="16.2">
      <c r="A10" s="24" t="s">
        <v>60</v>
      </c>
      <c r="B10" s="11">
        <v>4332.5586893831614</v>
      </c>
      <c r="C10" s="10">
        <v>4154.8550068273198</v>
      </c>
      <c r="D10" s="10">
        <v>4227.3234541603506</v>
      </c>
      <c r="E10" s="10">
        <v>72.468447333030781</v>
      </c>
      <c r="F10" s="10">
        <v>-105.23523522281084</v>
      </c>
      <c r="G10" s="10">
        <v>1.7441871548814447</v>
      </c>
      <c r="H10" s="98">
        <v>-0.53304741800818078</v>
      </c>
      <c r="I10" s="98">
        <v>-5.1885177540998342</v>
      </c>
      <c r="J10" s="98">
        <v>-2.4289396351557286</v>
      </c>
      <c r="L10" s="19"/>
    </row>
    <row r="11" spans="1:12" ht="16.2">
      <c r="A11" s="24" t="s">
        <v>61</v>
      </c>
      <c r="B11" s="11">
        <v>2388.1165406999999</v>
      </c>
      <c r="C11" s="10">
        <v>395.19511781</v>
      </c>
      <c r="D11" s="10">
        <v>412.74793363999999</v>
      </c>
      <c r="E11" s="10">
        <v>17.552815829999986</v>
      </c>
      <c r="F11" s="10">
        <v>-1975.3686070599999</v>
      </c>
      <c r="G11" s="10">
        <v>4.4415568510233925</v>
      </c>
      <c r="H11" s="98">
        <v>-83.825398201501756</v>
      </c>
      <c r="I11" s="98">
        <v>-82.883495212929063</v>
      </c>
      <c r="J11" s="98">
        <v>-82.7165916484538</v>
      </c>
      <c r="L11" s="19"/>
    </row>
    <row r="12" spans="1:12" ht="16.8">
      <c r="A12" s="55" t="s">
        <v>62</v>
      </c>
      <c r="B12" s="8">
        <v>534.50190632999988</v>
      </c>
      <c r="C12" s="6">
        <v>1910.7809541299998</v>
      </c>
      <c r="D12" s="6">
        <v>494.36794713000529</v>
      </c>
      <c r="E12" s="6">
        <v>-1416.4130069999946</v>
      </c>
      <c r="F12" s="6">
        <v>-40.133959199994592</v>
      </c>
      <c r="G12" s="6">
        <v>-74.12744008875174</v>
      </c>
      <c r="H12" s="97">
        <v>431.77743666552919</v>
      </c>
      <c r="I12" s="97">
        <v>261.66761605012016</v>
      </c>
      <c r="J12" s="97">
        <v>-7.5086653059036905</v>
      </c>
      <c r="L12" s="19"/>
    </row>
    <row r="13" spans="1:12" ht="16.2">
      <c r="A13" s="24" t="s">
        <v>63</v>
      </c>
      <c r="B13" s="11">
        <v>387.44730611999995</v>
      </c>
      <c r="C13" s="10">
        <v>317.59760621999999</v>
      </c>
      <c r="D13" s="10">
        <v>310.9080204200053</v>
      </c>
      <c r="E13" s="10">
        <v>-6.6895857999946884</v>
      </c>
      <c r="F13" s="10">
        <v>-76.53928569999465</v>
      </c>
      <c r="G13" s="10">
        <v>-2.1063086336238968</v>
      </c>
      <c r="H13" s="98">
        <v>-13.324293922669085</v>
      </c>
      <c r="I13" s="98">
        <v>-16.673243352654183</v>
      </c>
      <c r="J13" s="98">
        <v>-19.754760064401879</v>
      </c>
      <c r="L13" s="19"/>
    </row>
    <row r="14" spans="1:12" ht="16.2">
      <c r="A14" s="24" t="s">
        <v>64</v>
      </c>
      <c r="B14" s="11">
        <v>0</v>
      </c>
      <c r="C14" s="11">
        <v>1410.0319790799999</v>
      </c>
      <c r="D14" s="11">
        <v>0</v>
      </c>
      <c r="E14" s="11">
        <v>-1410.0319790799999</v>
      </c>
      <c r="F14" s="11">
        <v>0</v>
      </c>
      <c r="G14" s="11">
        <v>-100</v>
      </c>
      <c r="H14" s="11">
        <v>3.5607870572192724E-2</v>
      </c>
      <c r="I14" s="11">
        <v>3.5607870572192724E-2</v>
      </c>
      <c r="J14" s="11">
        <v>3.5607870572192724E-2</v>
      </c>
      <c r="L14" s="19"/>
    </row>
    <row r="15" spans="1:12" ht="16.2">
      <c r="A15" s="24" t="s">
        <v>65</v>
      </c>
      <c r="B15" s="11">
        <v>147.05460020999999</v>
      </c>
      <c r="C15" s="10">
        <v>183.15136883000002</v>
      </c>
      <c r="D15" s="10">
        <v>183.45992670999999</v>
      </c>
      <c r="E15" s="10">
        <v>0.30855787999996664</v>
      </c>
      <c r="F15" s="10">
        <v>36.405326500000001</v>
      </c>
      <c r="G15" s="10">
        <v>0.1684715118271356</v>
      </c>
      <c r="H15" s="98">
        <v>21.069846767993113</v>
      </c>
      <c r="I15" s="98">
        <v>24.442136597168002</v>
      </c>
      <c r="J15" s="98">
        <v>24.756332986531334</v>
      </c>
      <c r="L15" s="19"/>
    </row>
    <row r="16" spans="1:12" ht="16.8">
      <c r="A16" s="56"/>
      <c r="B16" s="11"/>
      <c r="C16" s="10"/>
      <c r="D16" s="10"/>
      <c r="E16" s="10"/>
      <c r="F16" s="10"/>
      <c r="G16" s="10"/>
      <c r="H16" s="98"/>
      <c r="I16" s="98"/>
      <c r="J16" s="98"/>
      <c r="L16" s="19"/>
    </row>
    <row r="17" spans="1:12" ht="16.8">
      <c r="A17" s="55" t="s">
        <v>66</v>
      </c>
      <c r="B17" s="8">
        <v>59814.777701013147</v>
      </c>
      <c r="C17" s="6">
        <v>61636.997607987316</v>
      </c>
      <c r="D17" s="6">
        <v>62571.299928320346</v>
      </c>
      <c r="E17" s="6">
        <v>934.30232033303037</v>
      </c>
      <c r="F17" s="6">
        <v>2756.5222273071995</v>
      </c>
      <c r="G17" s="6">
        <v>1.5158141320821983</v>
      </c>
      <c r="H17" s="97">
        <v>18.483704826948767</v>
      </c>
      <c r="I17" s="97">
        <v>7.7955435206681329</v>
      </c>
      <c r="J17" s="97">
        <v>4.6084301125146681</v>
      </c>
      <c r="L17" s="19"/>
    </row>
    <row r="18" spans="1:12" ht="16.8">
      <c r="A18" s="55" t="s">
        <v>67</v>
      </c>
      <c r="B18" s="8">
        <v>9220.2479219299985</v>
      </c>
      <c r="C18" s="6">
        <v>8985.2770833200011</v>
      </c>
      <c r="D18" s="6">
        <v>8547.9950862299993</v>
      </c>
      <c r="E18" s="6">
        <v>-437.28199709000182</v>
      </c>
      <c r="F18" s="6">
        <v>-672.2528356999992</v>
      </c>
      <c r="G18" s="6">
        <v>-4.8666501103428317</v>
      </c>
      <c r="H18" s="97">
        <v>45.638540784069534</v>
      </c>
      <c r="I18" s="97">
        <v>12.427134462944011</v>
      </c>
      <c r="J18" s="97">
        <v>-7.2910494532481351</v>
      </c>
      <c r="L18" s="19"/>
    </row>
    <row r="19" spans="1:12" ht="16.2">
      <c r="A19" s="24" t="s">
        <v>68</v>
      </c>
      <c r="B19" s="11">
        <v>4903.260123699999</v>
      </c>
      <c r="C19" s="10">
        <v>5623.6427486900002</v>
      </c>
      <c r="D19" s="10">
        <v>5344.8458463200004</v>
      </c>
      <c r="E19" s="10">
        <v>-278.79690236999977</v>
      </c>
      <c r="F19" s="10">
        <v>441.58572262000143</v>
      </c>
      <c r="G19" s="10">
        <v>-4.957585586939075</v>
      </c>
      <c r="H19" s="98">
        <v>11.301882066416823</v>
      </c>
      <c r="I19" s="98">
        <v>15.628115722473197</v>
      </c>
      <c r="J19" s="98">
        <v>9.0059615741287899</v>
      </c>
      <c r="L19" s="19"/>
    </row>
    <row r="20" spans="1:12" ht="16.2">
      <c r="A20" s="24" t="s">
        <v>69</v>
      </c>
      <c r="B20" s="11">
        <v>4316.9877982299995</v>
      </c>
      <c r="C20" s="11">
        <v>3361.63433463</v>
      </c>
      <c r="D20" s="11">
        <v>3203.1492399099993</v>
      </c>
      <c r="E20" s="11">
        <v>-158.48509472000069</v>
      </c>
      <c r="F20" s="11">
        <v>-1113.8385583200002</v>
      </c>
      <c r="G20" s="11">
        <v>-4.7145251072480079</v>
      </c>
      <c r="H20" s="98">
        <v>93.752006406471679</v>
      </c>
      <c r="I20" s="98">
        <v>7.4509420658657177</v>
      </c>
      <c r="J20" s="98">
        <v>-25.801290399215006</v>
      </c>
      <c r="L20" s="19"/>
    </row>
    <row r="21" spans="1:12" ht="16.2">
      <c r="A21" s="24" t="s">
        <v>70</v>
      </c>
      <c r="B21" s="11">
        <v>20127.61245198</v>
      </c>
      <c r="C21" s="10">
        <v>21178.62295225</v>
      </c>
      <c r="D21" s="10">
        <v>21809.819573119996</v>
      </c>
      <c r="E21" s="10">
        <v>631.19662086999597</v>
      </c>
      <c r="F21" s="10">
        <v>1682.2071211399962</v>
      </c>
      <c r="G21" s="10">
        <v>2.9803477888676468</v>
      </c>
      <c r="H21" s="98">
        <v>9.5548011211143944</v>
      </c>
      <c r="I21" s="98">
        <v>10.683556261111619</v>
      </c>
      <c r="J21" s="98">
        <v>8.357708223731791</v>
      </c>
      <c r="L21" s="19"/>
    </row>
    <row r="22" spans="1:12" ht="16.8">
      <c r="A22" s="55" t="s">
        <v>71</v>
      </c>
      <c r="B22" s="8">
        <v>7716.0130795399982</v>
      </c>
      <c r="C22" s="8">
        <v>8767.0743616899999</v>
      </c>
      <c r="D22" s="8">
        <v>9322.6345007599994</v>
      </c>
      <c r="E22" s="8">
        <v>555.56013906999942</v>
      </c>
      <c r="F22" s="8">
        <v>1606.6214212200011</v>
      </c>
      <c r="G22" s="8">
        <v>6.3368932000584408</v>
      </c>
      <c r="H22" s="97">
        <v>18.257824193873446</v>
      </c>
      <c r="I22" s="97">
        <v>35.12046080763244</v>
      </c>
      <c r="J22" s="97">
        <v>20.821911583848447</v>
      </c>
      <c r="L22" s="19"/>
    </row>
    <row r="23" spans="1:12" ht="16.8">
      <c r="A23" s="57" t="s">
        <v>104</v>
      </c>
      <c r="B23" s="8">
        <v>12411.59937244</v>
      </c>
      <c r="C23" s="8">
        <v>12411.54859056</v>
      </c>
      <c r="D23" s="8">
        <v>12487.185072359998</v>
      </c>
      <c r="E23" s="8">
        <v>75.636481799998364</v>
      </c>
      <c r="F23" s="8">
        <v>75.58569991999866</v>
      </c>
      <c r="G23" s="8">
        <v>0.60940406628651544</v>
      </c>
      <c r="H23" s="97">
        <v>4.1504498981975786</v>
      </c>
      <c r="I23" s="97">
        <v>-1.8543456533485454</v>
      </c>
      <c r="J23" s="97">
        <v>0.60899242435941403</v>
      </c>
      <c r="L23" s="19"/>
    </row>
    <row r="24" spans="1:12" ht="16.8">
      <c r="A24" s="57" t="s">
        <v>72</v>
      </c>
      <c r="B24" s="8">
        <v>7664.2653944500007</v>
      </c>
      <c r="C24" s="58">
        <v>7579.6647387600005</v>
      </c>
      <c r="D24" s="58">
        <v>7705.4744835499987</v>
      </c>
      <c r="E24" s="58">
        <v>125.80974478999815</v>
      </c>
      <c r="F24" s="58">
        <v>41.209089099997982</v>
      </c>
      <c r="G24" s="8">
        <v>1.6598325800169818</v>
      </c>
      <c r="H24" s="97">
        <v>2.2911911776525926</v>
      </c>
      <c r="I24" s="97">
        <v>-2.4820799164722729</v>
      </c>
      <c r="J24" s="97">
        <v>0.53767826372295247</v>
      </c>
      <c r="L24" s="19"/>
    </row>
    <row r="25" spans="1:12" ht="16.8">
      <c r="A25" s="57" t="s">
        <v>73</v>
      </c>
      <c r="B25" s="8">
        <v>23360.574464829991</v>
      </c>
      <c r="C25" s="8">
        <v>24210.309733440001</v>
      </c>
      <c r="D25" s="8">
        <v>24793.866382200002</v>
      </c>
      <c r="E25" s="8">
        <v>583.55664876000083</v>
      </c>
      <c r="F25" s="8">
        <v>1433.2919173700102</v>
      </c>
      <c r="G25" s="8">
        <v>2.410364242279698</v>
      </c>
      <c r="H25" s="97">
        <v>19.047530498990824</v>
      </c>
      <c r="I25" s="97">
        <v>6.669781075843531</v>
      </c>
      <c r="J25" s="97">
        <v>6.1355165709981634</v>
      </c>
      <c r="L25" s="19"/>
    </row>
    <row r="26" spans="1:12" ht="17.399999999999999" thickBot="1">
      <c r="A26" s="59" t="s">
        <v>74</v>
      </c>
      <c r="B26" s="18">
        <v>-557.92253217683992</v>
      </c>
      <c r="C26" s="18">
        <v>-316.87689978268111</v>
      </c>
      <c r="D26" s="18">
        <v>-285.85559677964761</v>
      </c>
      <c r="E26" s="18">
        <v>31.021303003033495</v>
      </c>
      <c r="F26" s="18">
        <v>272.06693539719231</v>
      </c>
      <c r="G26" s="18">
        <v>-9.7897016236615428</v>
      </c>
      <c r="H26" s="96">
        <v>-163.15009943541594</v>
      </c>
      <c r="I26" s="96">
        <v>-23.832563422436067</v>
      </c>
      <c r="J26" s="96">
        <v>-48.764285309588033</v>
      </c>
      <c r="L26" s="19"/>
    </row>
    <row r="27" spans="1:12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2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2" ht="13.8" thickBot="1">
      <c r="A29" s="62"/>
      <c r="B29" s="61"/>
      <c r="C29" s="61"/>
      <c r="D29" s="61"/>
      <c r="E29" s="61"/>
      <c r="F29" s="61"/>
      <c r="G29" s="61"/>
      <c r="H29" s="91"/>
      <c r="I29" s="91"/>
      <c r="J29" s="91"/>
      <c r="L29" s="19"/>
    </row>
    <row r="30" spans="1:12" ht="19.5" customHeight="1">
      <c r="A30" s="196" t="s">
        <v>114</v>
      </c>
      <c r="B30" s="197"/>
      <c r="C30" s="197"/>
      <c r="D30" s="197"/>
      <c r="E30" s="197"/>
      <c r="F30" s="197"/>
      <c r="G30" s="197"/>
      <c r="H30" s="145"/>
      <c r="I30" s="164"/>
      <c r="J30" s="164"/>
      <c r="L30" s="19"/>
    </row>
    <row r="31" spans="1:12" ht="19.5" customHeight="1">
      <c r="A31" s="198"/>
      <c r="B31" s="199"/>
      <c r="C31" s="199"/>
      <c r="D31" s="199"/>
      <c r="E31" s="199"/>
      <c r="F31" s="199"/>
      <c r="G31" s="199"/>
      <c r="H31" s="146"/>
      <c r="I31" s="165"/>
      <c r="J31" s="165"/>
      <c r="L31" s="19"/>
    </row>
    <row r="32" spans="1:12" ht="19.5" customHeight="1">
      <c r="A32" s="131"/>
      <c r="B32" s="194" t="str">
        <f>B4</f>
        <v xml:space="preserve">           N$ Million</v>
      </c>
      <c r="C32" s="169"/>
      <c r="D32" s="148"/>
      <c r="E32" s="194" t="s">
        <v>1</v>
      </c>
      <c r="F32" s="195"/>
      <c r="G32" s="166" t="s">
        <v>2</v>
      </c>
      <c r="H32" s="194" t="s">
        <v>112</v>
      </c>
      <c r="I32" s="169"/>
      <c r="J32" s="169"/>
      <c r="L32" s="19"/>
    </row>
    <row r="33" spans="1:12" ht="17.399999999999999" thickBot="1">
      <c r="A33" s="129"/>
      <c r="B33" s="130">
        <f>B5</f>
        <v>45473</v>
      </c>
      <c r="C33" s="130">
        <f>C5</f>
        <v>45808</v>
      </c>
      <c r="D33" s="134">
        <f>D5</f>
        <v>45838</v>
      </c>
      <c r="E33" s="130" t="s">
        <v>3</v>
      </c>
      <c r="F33" s="151" t="s">
        <v>4</v>
      </c>
      <c r="G33" s="130" t="s">
        <v>3</v>
      </c>
      <c r="H33" s="152">
        <f t="shared" ref="H33:I33" si="0">H5</f>
        <v>45777</v>
      </c>
      <c r="I33" s="152">
        <f t="shared" si="0"/>
        <v>45808</v>
      </c>
      <c r="J33" s="152">
        <f>J5</f>
        <v>45838</v>
      </c>
      <c r="L33" s="19"/>
    </row>
    <row r="34" spans="1:12" ht="17.399999999999999" thickTop="1">
      <c r="A34" s="63" t="s">
        <v>56</v>
      </c>
      <c r="B34" s="65">
        <v>207883.64972602349</v>
      </c>
      <c r="C34" s="65">
        <v>218955.25842471377</v>
      </c>
      <c r="D34" s="65">
        <v>216869.85664033104</v>
      </c>
      <c r="E34" s="65">
        <v>-2085.4017843827314</v>
      </c>
      <c r="F34" s="65">
        <v>8986.2069143075496</v>
      </c>
      <c r="G34" s="65">
        <v>-0.95243283919566579</v>
      </c>
      <c r="H34" s="97">
        <v>7.5463736049501904</v>
      </c>
      <c r="I34" s="97">
        <v>4.636151669416293</v>
      </c>
      <c r="J34" s="97">
        <v>4.322709807217052</v>
      </c>
      <c r="L34" s="19"/>
    </row>
    <row r="35" spans="1:12" ht="16.8">
      <c r="A35" s="57" t="s">
        <v>57</v>
      </c>
      <c r="B35" s="65">
        <v>35479.551117155941</v>
      </c>
      <c r="C35" s="65">
        <v>41516.000207313424</v>
      </c>
      <c r="D35" s="65">
        <v>38593.379044678368</v>
      </c>
      <c r="E35" s="65">
        <v>-2922.621162635056</v>
      </c>
      <c r="F35" s="65">
        <v>3113.8279275224268</v>
      </c>
      <c r="G35" s="65">
        <v>-7.0397464785642114</v>
      </c>
      <c r="H35" s="97">
        <v>0.27178804496779208</v>
      </c>
      <c r="I35" s="97">
        <v>4.2243894517490759</v>
      </c>
      <c r="J35" s="97">
        <v>8.776401700349453</v>
      </c>
      <c r="L35" s="19"/>
    </row>
    <row r="36" spans="1:12" ht="16.2">
      <c r="A36" s="66" t="s">
        <v>75</v>
      </c>
      <c r="B36" s="67">
        <v>248.22005717623836</v>
      </c>
      <c r="C36" s="67">
        <v>206.89363334591172</v>
      </c>
      <c r="D36" s="67">
        <v>260.57938126407714</v>
      </c>
      <c r="E36" s="67">
        <v>53.685747918165418</v>
      </c>
      <c r="F36" s="67">
        <v>12.359324087838786</v>
      </c>
      <c r="G36" s="67">
        <v>25.948477509893507</v>
      </c>
      <c r="H36" s="98">
        <v>-3.8247972968004973</v>
      </c>
      <c r="I36" s="98">
        <v>-13.78117758369028</v>
      </c>
      <c r="J36" s="98">
        <v>4.9791802598222716</v>
      </c>
      <c r="L36" s="19"/>
    </row>
    <row r="37" spans="1:12" ht="16.2">
      <c r="A37" s="66" t="s">
        <v>58</v>
      </c>
      <c r="B37" s="67">
        <v>20031.991684882792</v>
      </c>
      <c r="C37" s="67">
        <v>25005.153727298904</v>
      </c>
      <c r="D37" s="67">
        <v>21654.755761996374</v>
      </c>
      <c r="E37" s="67">
        <v>-3350.3979653025308</v>
      </c>
      <c r="F37" s="67">
        <v>1622.7640771135812</v>
      </c>
      <c r="G37" s="67">
        <v>-13.398829704633243</v>
      </c>
      <c r="H37" s="98">
        <v>-4.241749577996643</v>
      </c>
      <c r="I37" s="98">
        <v>-0.67845672001520541</v>
      </c>
      <c r="J37" s="98">
        <v>8.100862373750914</v>
      </c>
      <c r="L37" s="19"/>
    </row>
    <row r="38" spans="1:12" ht="16.2">
      <c r="A38" s="66" t="s">
        <v>76</v>
      </c>
      <c r="B38" s="67">
        <v>7690.3207843828004</v>
      </c>
      <c r="C38" s="67">
        <v>248.8900279836935</v>
      </c>
      <c r="D38" s="67">
        <v>204.70954005042043</v>
      </c>
      <c r="E38" s="67">
        <v>-44.180487933273071</v>
      </c>
      <c r="F38" s="67">
        <v>-7485.61124433238</v>
      </c>
      <c r="G38" s="67">
        <v>-17.751007660366227</v>
      </c>
      <c r="H38" s="98">
        <v>-96.437429239451504</v>
      </c>
      <c r="I38" s="98">
        <v>-96.786669460349614</v>
      </c>
      <c r="J38" s="98">
        <v>-97.338088412824902</v>
      </c>
      <c r="L38" s="19"/>
    </row>
    <row r="39" spans="1:12" ht="16.2">
      <c r="A39" s="66" t="s">
        <v>77</v>
      </c>
      <c r="B39" s="67">
        <v>7509.0185907141104</v>
      </c>
      <c r="C39" s="67">
        <v>16055.06281868491</v>
      </c>
      <c r="D39" s="67">
        <v>16473.334361367499</v>
      </c>
      <c r="E39" s="67">
        <v>418.27154268258892</v>
      </c>
      <c r="F39" s="67">
        <v>8964.3157706533893</v>
      </c>
      <c r="G39" s="67">
        <v>2.6052314301492743</v>
      </c>
      <c r="H39" s="98">
        <v>132.79098692782028</v>
      </c>
      <c r="I39" s="98">
        <v>140.64011307572218</v>
      </c>
      <c r="J39" s="98">
        <v>119.38065757007107</v>
      </c>
      <c r="L39" s="19"/>
    </row>
    <row r="40" spans="1:12" ht="16.8">
      <c r="A40" s="57" t="s">
        <v>62</v>
      </c>
      <c r="B40" s="65">
        <v>172404.09860886756</v>
      </c>
      <c r="C40" s="65">
        <v>177439.25821740035</v>
      </c>
      <c r="D40" s="65">
        <v>178276.47759565269</v>
      </c>
      <c r="E40" s="65">
        <v>837.21937825233908</v>
      </c>
      <c r="F40" s="65">
        <v>5872.3789867851301</v>
      </c>
      <c r="G40" s="65">
        <v>0.47183435428171094</v>
      </c>
      <c r="H40" s="97">
        <v>9.3116334628968787</v>
      </c>
      <c r="I40" s="97">
        <v>4.7329630285495909</v>
      </c>
      <c r="J40" s="97">
        <v>3.4061713347707467</v>
      </c>
      <c r="L40" s="19"/>
    </row>
    <row r="41" spans="1:12" ht="16.2">
      <c r="A41" s="66" t="s">
        <v>78</v>
      </c>
      <c r="B41" s="67">
        <v>14344.130870533761</v>
      </c>
      <c r="C41" s="67">
        <v>7937.3212572140874</v>
      </c>
      <c r="D41" s="67">
        <v>7892.2257858821731</v>
      </c>
      <c r="E41" s="67">
        <v>-45.095471331914268</v>
      </c>
      <c r="F41" s="67">
        <v>-6451.9050846515884</v>
      </c>
      <c r="G41" s="67">
        <v>-0.56814471621552798</v>
      </c>
      <c r="H41" s="98">
        <v>15.311475553262198</v>
      </c>
      <c r="I41" s="98">
        <v>-33.271358767365101</v>
      </c>
      <c r="J41" s="98">
        <v>-44.97940755619657</v>
      </c>
      <c r="L41" s="19"/>
    </row>
    <row r="42" spans="1:12" ht="16.2">
      <c r="A42" s="66" t="s">
        <v>64</v>
      </c>
      <c r="B42" s="67">
        <v>37606.855783530002</v>
      </c>
      <c r="C42" s="67">
        <v>43512.849916970001</v>
      </c>
      <c r="D42" s="67">
        <v>43524.170912720001</v>
      </c>
      <c r="E42" s="67">
        <v>11.320995750000293</v>
      </c>
      <c r="F42" s="67">
        <v>5917.3151291899994</v>
      </c>
      <c r="G42" s="67">
        <v>2.601759197938236E-2</v>
      </c>
      <c r="H42" s="98">
        <v>18.62847797755343</v>
      </c>
      <c r="I42" s="98">
        <v>18.260224352833276</v>
      </c>
      <c r="J42" s="98">
        <v>15.734671261141429</v>
      </c>
      <c r="L42" s="19"/>
    </row>
    <row r="43" spans="1:12" ht="16.2">
      <c r="A43" s="66" t="s">
        <v>9</v>
      </c>
      <c r="B43" s="67">
        <v>3238.3662489777416</v>
      </c>
      <c r="C43" s="67">
        <v>4043.4720591319997</v>
      </c>
      <c r="D43" s="67">
        <v>3848.3309438400006</v>
      </c>
      <c r="E43" s="67">
        <v>-195.14111529199909</v>
      </c>
      <c r="F43" s="67">
        <v>609.96469486225897</v>
      </c>
      <c r="G43" s="67">
        <v>-4.826077995303109</v>
      </c>
      <c r="H43" s="98">
        <v>68.377626139635424</v>
      </c>
      <c r="I43" s="98">
        <v>63.707268804185901</v>
      </c>
      <c r="J43" s="98">
        <v>18.835568554199426</v>
      </c>
      <c r="L43" s="19"/>
    </row>
    <row r="44" spans="1:12" ht="16.2">
      <c r="A44" s="66" t="s">
        <v>101</v>
      </c>
      <c r="B44" s="67">
        <v>167.63927478999997</v>
      </c>
      <c r="C44" s="67">
        <v>162.3687996700001</v>
      </c>
      <c r="D44" s="67">
        <v>158.59867292000007</v>
      </c>
      <c r="E44" s="67">
        <v>-3.7701267500000313</v>
      </c>
      <c r="F44" s="67">
        <v>-9.0406018699999038</v>
      </c>
      <c r="G44" s="67">
        <v>-2.3219527136139959</v>
      </c>
      <c r="H44" s="98">
        <v>10.790235377245466</v>
      </c>
      <c r="I44" s="98">
        <v>11.15559223128939</v>
      </c>
      <c r="J44" s="98">
        <v>-5.3928901096267481</v>
      </c>
      <c r="L44" s="19"/>
    </row>
    <row r="45" spans="1:12" ht="16.2">
      <c r="A45" s="66" t="s">
        <v>10</v>
      </c>
      <c r="B45" s="67">
        <v>2554.3274597357604</v>
      </c>
      <c r="C45" s="67">
        <v>1442.9349131220199</v>
      </c>
      <c r="D45" s="67">
        <v>1600.4522617995799</v>
      </c>
      <c r="E45" s="67">
        <v>157.51734867755999</v>
      </c>
      <c r="F45" s="67">
        <v>-953.87519793618048</v>
      </c>
      <c r="G45" s="67">
        <v>10.9164555687925</v>
      </c>
      <c r="H45" s="98">
        <v>-30.367850548051109</v>
      </c>
      <c r="I45" s="98">
        <v>-34.040728620422072</v>
      </c>
      <c r="J45" s="98">
        <v>-37.343496985889843</v>
      </c>
      <c r="L45" s="19"/>
    </row>
    <row r="46" spans="1:12" ht="16.2">
      <c r="A46" s="66" t="s">
        <v>79</v>
      </c>
      <c r="B46" s="67">
        <v>46823.588369050281</v>
      </c>
      <c r="C46" s="67">
        <v>51229.312822123633</v>
      </c>
      <c r="D46" s="67">
        <v>51931.644782085801</v>
      </c>
      <c r="E46" s="67">
        <v>702.33195996216818</v>
      </c>
      <c r="F46" s="67">
        <v>5108.0564130355197</v>
      </c>
      <c r="G46" s="67">
        <v>1.3709572142823276</v>
      </c>
      <c r="H46" s="98">
        <v>8.876041412600145</v>
      </c>
      <c r="I46" s="98">
        <v>5.4941414053533322</v>
      </c>
      <c r="J46" s="98">
        <v>10.909151970103764</v>
      </c>
      <c r="L46" s="19"/>
    </row>
    <row r="47" spans="1:12" ht="16.2">
      <c r="A47" s="66" t="s">
        <v>13</v>
      </c>
      <c r="B47" s="67">
        <v>67669.190602250004</v>
      </c>
      <c r="C47" s="67">
        <v>69110.998449168619</v>
      </c>
      <c r="D47" s="67">
        <v>69321.054236405107</v>
      </c>
      <c r="E47" s="67">
        <v>210.05578723648796</v>
      </c>
      <c r="F47" s="67">
        <v>1651.8636341551028</v>
      </c>
      <c r="G47" s="67">
        <v>0.30393973745145786</v>
      </c>
      <c r="H47" s="98">
        <v>2.8067844535374178</v>
      </c>
      <c r="I47" s="98">
        <v>2.5893397542422321</v>
      </c>
      <c r="J47" s="98">
        <v>2.4410867330518613</v>
      </c>
      <c r="L47" s="19"/>
    </row>
    <row r="48" spans="1:12" ht="16.8">
      <c r="A48" s="68"/>
      <c r="B48" s="65"/>
      <c r="C48" s="65"/>
      <c r="D48" s="65"/>
      <c r="E48" s="65"/>
      <c r="F48" s="65"/>
      <c r="G48" s="65"/>
      <c r="H48" s="97"/>
      <c r="I48" s="97"/>
      <c r="J48" s="97"/>
      <c r="L48" s="19"/>
    </row>
    <row r="49" spans="1:12" ht="16.8">
      <c r="A49" s="57" t="s">
        <v>66</v>
      </c>
      <c r="B49" s="65">
        <v>207883.64950018635</v>
      </c>
      <c r="C49" s="65">
        <v>218955.40989246988</v>
      </c>
      <c r="D49" s="65">
        <v>216870.1388868762</v>
      </c>
      <c r="E49" s="65">
        <v>-2085.2710055936768</v>
      </c>
      <c r="F49" s="65">
        <v>8986.4893866898492</v>
      </c>
      <c r="G49" s="65">
        <v>-0.95237245182376284</v>
      </c>
      <c r="H49" s="97">
        <v>7.5473192619886333</v>
      </c>
      <c r="I49" s="97">
        <v>4.6362239587302412</v>
      </c>
      <c r="J49" s="97">
        <v>4.3228456919512439</v>
      </c>
      <c r="L49" s="19"/>
    </row>
    <row r="50" spans="1:12" ht="16.8">
      <c r="A50" s="57" t="s">
        <v>80</v>
      </c>
      <c r="B50" s="65">
        <v>14077.635110308223</v>
      </c>
      <c r="C50" s="65">
        <v>9173.8384362300148</v>
      </c>
      <c r="D50" s="65">
        <v>8859.7757658784121</v>
      </c>
      <c r="E50" s="65">
        <v>-314.06267035160272</v>
      </c>
      <c r="F50" s="65">
        <v>-5217.8593444298112</v>
      </c>
      <c r="G50" s="65">
        <v>-3.4234597931361321</v>
      </c>
      <c r="H50" s="97">
        <v>-34.01342740989935</v>
      </c>
      <c r="I50" s="97">
        <v>-33.89937118426289</v>
      </c>
      <c r="J50" s="97">
        <v>-37.064885568806083</v>
      </c>
      <c r="L50" s="19"/>
    </row>
    <row r="51" spans="1:12" ht="16.2">
      <c r="A51" s="66" t="s">
        <v>58</v>
      </c>
      <c r="B51" s="67">
        <v>10495.1145599021</v>
      </c>
      <c r="C51" s="67">
        <v>5337.0372288723629</v>
      </c>
      <c r="D51" s="67">
        <v>5292.4739979477345</v>
      </c>
      <c r="E51" s="67">
        <v>-44.563230924628442</v>
      </c>
      <c r="F51" s="67">
        <v>-5202.6405619543657</v>
      </c>
      <c r="G51" s="67">
        <v>-0.83498070209347475</v>
      </c>
      <c r="H51" s="98">
        <v>-52.950050939124552</v>
      </c>
      <c r="I51" s="98">
        <v>-46.616515952167006</v>
      </c>
      <c r="J51" s="98">
        <v>-49.572022604038125</v>
      </c>
      <c r="L51" s="19"/>
    </row>
    <row r="52" spans="1:12" ht="16.2">
      <c r="A52" s="66" t="s">
        <v>81</v>
      </c>
      <c r="B52" s="67">
        <v>1937.6289431999999</v>
      </c>
      <c r="C52" s="67">
        <v>1297.6912465599999</v>
      </c>
      <c r="D52" s="67">
        <v>1270.3731719699999</v>
      </c>
      <c r="E52" s="67">
        <v>-27.318074589999924</v>
      </c>
      <c r="F52" s="67">
        <v>-667.25577122999994</v>
      </c>
      <c r="G52" s="67">
        <v>-2.1051289867614003</v>
      </c>
      <c r="H52" s="98">
        <v>17.150255317342015</v>
      </c>
      <c r="I52" s="98">
        <v>-34.605643344562637</v>
      </c>
      <c r="J52" s="98">
        <v>-34.436715738154959</v>
      </c>
      <c r="L52" s="19"/>
    </row>
    <row r="53" spans="1:12" ht="16.2">
      <c r="A53" s="66" t="s">
        <v>76</v>
      </c>
      <c r="B53" s="67">
        <v>976.41133693612346</v>
      </c>
      <c r="C53" s="67">
        <v>974.26174254765328</v>
      </c>
      <c r="D53" s="67">
        <v>846.94664557067813</v>
      </c>
      <c r="E53" s="67">
        <v>-127.31509697697516</v>
      </c>
      <c r="F53" s="67">
        <v>-129.46469136544533</v>
      </c>
      <c r="G53" s="67">
        <v>-13.067853474780975</v>
      </c>
      <c r="H53" s="98">
        <v>-5.5389922212890355</v>
      </c>
      <c r="I53" s="98">
        <v>-13.676117137607918</v>
      </c>
      <c r="J53" s="98">
        <v>-13.259236806046516</v>
      </c>
      <c r="L53" s="19"/>
    </row>
    <row r="54" spans="1:12" ht="16.2">
      <c r="A54" s="66" t="s">
        <v>82</v>
      </c>
      <c r="B54" s="67">
        <v>668.48027027000001</v>
      </c>
      <c r="C54" s="67">
        <v>1564.8482182499997</v>
      </c>
      <c r="D54" s="67">
        <v>1449.9819503899998</v>
      </c>
      <c r="E54" s="67">
        <v>-114.86626785999988</v>
      </c>
      <c r="F54" s="67">
        <v>781.50168011999983</v>
      </c>
      <c r="G54" s="67">
        <v>-7.3404095375113769</v>
      </c>
      <c r="H54" s="98">
        <v>55.89986530417471</v>
      </c>
      <c r="I54" s="98">
        <v>103.74824338314127</v>
      </c>
      <c r="J54" s="98">
        <v>116.90721699300869</v>
      </c>
      <c r="L54" s="19"/>
    </row>
    <row r="55" spans="1:12" ht="16.8">
      <c r="A55" s="57" t="s">
        <v>83</v>
      </c>
      <c r="B55" s="65">
        <v>193806.01438987814</v>
      </c>
      <c r="C55" s="65">
        <v>209781.57145623985</v>
      </c>
      <c r="D55" s="65">
        <v>208010.36312099779</v>
      </c>
      <c r="E55" s="65">
        <v>-1771.2083352420595</v>
      </c>
      <c r="F55" s="65">
        <v>14204.348731119651</v>
      </c>
      <c r="G55" s="65">
        <v>-0.84431073852047689</v>
      </c>
      <c r="H55" s="97">
        <v>10.327538920294145</v>
      </c>
      <c r="I55" s="97">
        <v>7.3736212481862538</v>
      </c>
      <c r="J55" s="97">
        <v>7.329157857064672</v>
      </c>
      <c r="L55" s="19"/>
    </row>
    <row r="56" spans="1:12" ht="16.8">
      <c r="A56" s="57" t="s">
        <v>84</v>
      </c>
      <c r="B56" s="65">
        <v>145094.13319152911</v>
      </c>
      <c r="C56" s="65">
        <v>157027.34980193549</v>
      </c>
      <c r="D56" s="65">
        <v>156031.86764614185</v>
      </c>
      <c r="E56" s="65">
        <v>-995.4821557936375</v>
      </c>
      <c r="F56" s="65">
        <v>10937.734454612742</v>
      </c>
      <c r="G56" s="65">
        <v>-0.63395463086479253</v>
      </c>
      <c r="H56" s="97">
        <v>11.614470658515216</v>
      </c>
      <c r="I56" s="97">
        <v>7.9723122609285184</v>
      </c>
      <c r="J56" s="97">
        <v>7.5383712725135297</v>
      </c>
      <c r="L56" s="19"/>
    </row>
    <row r="57" spans="1:12" ht="16.2">
      <c r="A57" s="69" t="s">
        <v>85</v>
      </c>
      <c r="B57" s="67">
        <v>79843.270972144208</v>
      </c>
      <c r="C57" s="67">
        <v>85384.107852763453</v>
      </c>
      <c r="D57" s="67">
        <v>84498.583185273135</v>
      </c>
      <c r="E57" s="67">
        <v>-885.52466749031737</v>
      </c>
      <c r="F57" s="67">
        <v>4655.3122131289274</v>
      </c>
      <c r="G57" s="67">
        <v>-1.0371071265595617</v>
      </c>
      <c r="H57" s="98">
        <v>8.3769757097495301</v>
      </c>
      <c r="I57" s="98">
        <v>3.8767919861814022</v>
      </c>
      <c r="J57" s="98">
        <v>5.8305629972913664</v>
      </c>
      <c r="L57" s="19"/>
    </row>
    <row r="58" spans="1:12" ht="16.2">
      <c r="A58" s="69" t="s">
        <v>82</v>
      </c>
      <c r="B58" s="67">
        <v>65250.862219384901</v>
      </c>
      <c r="C58" s="67">
        <v>71643.241949172021</v>
      </c>
      <c r="D58" s="67">
        <v>71533.284460868716</v>
      </c>
      <c r="E58" s="67">
        <v>-109.95748830330558</v>
      </c>
      <c r="F58" s="67">
        <v>6282.422241483815</v>
      </c>
      <c r="G58" s="67">
        <v>-0.15347921913041773</v>
      </c>
      <c r="H58" s="98">
        <v>15.84406038440811</v>
      </c>
      <c r="I58" s="98">
        <v>13.295927575561066</v>
      </c>
      <c r="J58" s="98">
        <v>9.6281060936194365</v>
      </c>
      <c r="L58" s="19"/>
    </row>
    <row r="59" spans="1:12" ht="16.8">
      <c r="A59" s="57" t="s">
        <v>86</v>
      </c>
      <c r="B59" s="65">
        <v>8715.7163538899986</v>
      </c>
      <c r="C59" s="65">
        <v>8813.2770227388046</v>
      </c>
      <c r="D59" s="65">
        <v>8942.4099954132071</v>
      </c>
      <c r="E59" s="65">
        <v>129.13297267440248</v>
      </c>
      <c r="F59" s="65">
        <v>226.6936415232085</v>
      </c>
      <c r="G59" s="65">
        <v>1.465209505399983</v>
      </c>
      <c r="H59" s="97">
        <v>-24.51649356083135</v>
      </c>
      <c r="I59" s="97">
        <v>-4.4267207044558035</v>
      </c>
      <c r="J59" s="97">
        <v>2.6009754369992919</v>
      </c>
      <c r="L59" s="19"/>
    </row>
    <row r="60" spans="1:12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"/>
    </row>
    <row r="61" spans="1:12" ht="16.8">
      <c r="A61" s="57" t="s">
        <v>88</v>
      </c>
      <c r="B61" s="65">
        <v>19299.089884934652</v>
      </c>
      <c r="C61" s="65">
        <v>16627.695876935355</v>
      </c>
      <c r="D61" s="65">
        <v>16482.79335023191</v>
      </c>
      <c r="E61" s="65">
        <v>-144.90252670344489</v>
      </c>
      <c r="F61" s="65">
        <v>-2816.2965347027421</v>
      </c>
      <c r="G61" s="65">
        <v>-0.87145283252650074</v>
      </c>
      <c r="H61" s="99">
        <v>-8.7329032114351577</v>
      </c>
      <c r="I61" s="99">
        <v>-13.986665578936325</v>
      </c>
      <c r="J61" s="99">
        <v>-14.592898170297715</v>
      </c>
      <c r="L61" s="19"/>
    </row>
    <row r="62" spans="1:12" ht="16.8">
      <c r="A62" s="57" t="s">
        <v>89</v>
      </c>
      <c r="B62" s="65">
        <v>3449.9925963199998</v>
      </c>
      <c r="C62" s="65">
        <v>3672.86042679</v>
      </c>
      <c r="D62" s="65">
        <v>3718.1029763200004</v>
      </c>
      <c r="E62" s="65">
        <v>45.24254953000036</v>
      </c>
      <c r="F62" s="65">
        <v>268.11038000000053</v>
      </c>
      <c r="G62" s="65">
        <v>1.2318069371762448</v>
      </c>
      <c r="H62" s="97">
        <v>15.742243093055407</v>
      </c>
      <c r="I62" s="97">
        <v>5.6605498317036336</v>
      </c>
      <c r="J62" s="97">
        <v>7.7713320395523624</v>
      </c>
      <c r="L62" s="19"/>
    </row>
    <row r="63" spans="1:12" ht="16.8">
      <c r="A63" s="57" t="s">
        <v>90</v>
      </c>
      <c r="B63" s="65">
        <v>545.90914402999999</v>
      </c>
      <c r="C63" s="65">
        <v>328.11336333999998</v>
      </c>
      <c r="D63" s="65">
        <v>330.89674551000007</v>
      </c>
      <c r="E63" s="65">
        <v>2.7833821700000954</v>
      </c>
      <c r="F63" s="65">
        <v>-215.01239851999992</v>
      </c>
      <c r="G63" s="65">
        <v>0.84829893597351713</v>
      </c>
      <c r="H63" s="65">
        <v>57.683180386252076</v>
      </c>
      <c r="I63" s="65">
        <v>-41.928348929302281</v>
      </c>
      <c r="J63" s="65">
        <v>-39.386114131142691</v>
      </c>
      <c r="L63" s="19"/>
    </row>
    <row r="64" spans="1:12" ht="16.8">
      <c r="A64" s="57" t="s">
        <v>76</v>
      </c>
      <c r="B64" s="65">
        <v>199.96899999999999</v>
      </c>
      <c r="C64" s="65">
        <v>206.00700000000001</v>
      </c>
      <c r="D64" s="65">
        <v>202.81700000000001</v>
      </c>
      <c r="E64" s="65">
        <v>-3.1899999999999977</v>
      </c>
      <c r="F64" s="65">
        <v>2.8480000000000132</v>
      </c>
      <c r="G64" s="65">
        <v>-1.5484910706917674</v>
      </c>
      <c r="H64" s="97">
        <v>366.58478260869566</v>
      </c>
      <c r="I64" s="97">
        <v>2.0245742104507229</v>
      </c>
      <c r="J64" s="97">
        <v>1.4242207542169041</v>
      </c>
      <c r="L64" s="19"/>
    </row>
    <row r="65" spans="1:12" ht="16.8">
      <c r="A65" s="57" t="s">
        <v>91</v>
      </c>
      <c r="B65" s="65">
        <v>182.38266972</v>
      </c>
      <c r="C65" s="65">
        <v>309.47571665999999</v>
      </c>
      <c r="D65" s="65">
        <v>327.35028055999999</v>
      </c>
      <c r="E65" s="65">
        <v>17.874563899999998</v>
      </c>
      <c r="F65" s="65">
        <v>144.96761083999999</v>
      </c>
      <c r="G65" s="65">
        <v>5.7757565255556216</v>
      </c>
      <c r="H65" s="97">
        <v>119.93967743489605</v>
      </c>
      <c r="I65" s="97">
        <v>150.32448787943582</v>
      </c>
      <c r="J65" s="97">
        <v>79.48540892759118</v>
      </c>
      <c r="L65" s="19"/>
    </row>
    <row r="66" spans="1:12" ht="16.8">
      <c r="A66" s="57" t="s">
        <v>92</v>
      </c>
      <c r="B66" s="65">
        <v>27059.915547044657</v>
      </c>
      <c r="C66" s="65">
        <v>29076.764678484429</v>
      </c>
      <c r="D66" s="65">
        <v>29314.853146665107</v>
      </c>
      <c r="E66" s="65">
        <v>238.08846818067832</v>
      </c>
      <c r="F66" s="65">
        <v>2254.9375996204508</v>
      </c>
      <c r="G66" s="65">
        <v>0.81882723478121022</v>
      </c>
      <c r="H66" s="97">
        <v>7.5807992884030284</v>
      </c>
      <c r="I66" s="97">
        <v>7.8672807977867336</v>
      </c>
      <c r="J66" s="97">
        <v>8.3331287405541161</v>
      </c>
      <c r="L66" s="19"/>
    </row>
    <row r="67" spans="1:12" ht="17.399999999999999" thickBot="1">
      <c r="A67" s="70" t="s">
        <v>74</v>
      </c>
      <c r="B67" s="71">
        <v>-10741.093997590309</v>
      </c>
      <c r="C67" s="71">
        <v>-6279.9724306442367</v>
      </c>
      <c r="D67" s="71">
        <v>-7340.7280198442968</v>
      </c>
      <c r="E67" s="71">
        <v>-1060.7555892000601</v>
      </c>
      <c r="F67" s="71">
        <v>3400.3659777460125</v>
      </c>
      <c r="G67" s="71">
        <v>16.891086719169593</v>
      </c>
      <c r="H67" s="65">
        <v>-45.310812202840566</v>
      </c>
      <c r="I67" s="65">
        <v>-36.779081829960056</v>
      </c>
      <c r="J67" s="65">
        <v>-31.657538594382103</v>
      </c>
      <c r="L67" s="19"/>
    </row>
    <row r="68" spans="1:12" ht="17.25" hidden="1" customHeight="1">
      <c r="A68" s="72"/>
      <c r="B68" s="101"/>
      <c r="C68" s="73"/>
      <c r="D68" s="102"/>
      <c r="E68" s="102"/>
      <c r="F68" s="102"/>
      <c r="G68" s="102"/>
      <c r="H68" s="103"/>
      <c r="I68" s="103"/>
      <c r="J68" s="103"/>
      <c r="L68" s="19"/>
    </row>
    <row r="69" spans="1:12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2">
      <c r="A70" s="74"/>
      <c r="B70" s="75"/>
      <c r="C70" s="75"/>
      <c r="D70" s="75"/>
      <c r="E70" s="75"/>
      <c r="F70" s="75"/>
      <c r="G70" s="75"/>
      <c r="H70" s="92"/>
      <c r="I70" s="92"/>
      <c r="J70" s="92"/>
      <c r="L70" s="19"/>
    </row>
    <row r="71" spans="1:12" ht="13.8" thickBot="1">
      <c r="A71" s="74"/>
      <c r="B71" s="75"/>
      <c r="C71" s="75"/>
      <c r="D71" s="75"/>
      <c r="E71" s="75"/>
      <c r="F71" s="75"/>
      <c r="G71" s="75"/>
      <c r="H71" s="90"/>
      <c r="I71" s="90"/>
      <c r="J71" s="90"/>
      <c r="L71" s="19"/>
    </row>
    <row r="72" spans="1:12" ht="12.75" customHeight="1">
      <c r="A72" s="203" t="s">
        <v>115</v>
      </c>
      <c r="B72" s="204"/>
      <c r="C72" s="204"/>
      <c r="D72" s="204"/>
      <c r="E72" s="204"/>
      <c r="F72" s="204"/>
      <c r="G72" s="204"/>
      <c r="H72" s="153"/>
      <c r="I72" s="154"/>
      <c r="J72" s="154"/>
      <c r="L72" s="19"/>
    </row>
    <row r="73" spans="1:12" ht="19.5" customHeight="1">
      <c r="A73" s="205"/>
      <c r="B73" s="206"/>
      <c r="C73" s="206"/>
      <c r="D73" s="207"/>
      <c r="E73" s="206"/>
      <c r="F73" s="206"/>
      <c r="G73" s="206"/>
      <c r="H73" s="155"/>
      <c r="I73" s="156"/>
      <c r="J73" s="156"/>
      <c r="L73" s="19"/>
    </row>
    <row r="74" spans="1:12" ht="19.5" customHeight="1">
      <c r="A74" s="157"/>
      <c r="B74" s="208" t="str">
        <f>B4</f>
        <v xml:space="preserve">           N$ Million</v>
      </c>
      <c r="C74" s="209"/>
      <c r="D74" s="158"/>
      <c r="E74" s="209" t="s">
        <v>1</v>
      </c>
      <c r="F74" s="210"/>
      <c r="G74" s="159" t="s">
        <v>2</v>
      </c>
      <c r="H74" s="200" t="s">
        <v>112</v>
      </c>
      <c r="I74" s="201"/>
      <c r="J74" s="202"/>
      <c r="L74" s="19"/>
    </row>
    <row r="75" spans="1:12" ht="17.399999999999999" thickBot="1">
      <c r="A75" s="160"/>
      <c r="B75" s="161">
        <f>B5</f>
        <v>45473</v>
      </c>
      <c r="C75" s="162">
        <f>C5</f>
        <v>45808</v>
      </c>
      <c r="D75" s="162">
        <f>D5</f>
        <v>45838</v>
      </c>
      <c r="E75" s="162" t="s">
        <v>3</v>
      </c>
      <c r="F75" s="163" t="s">
        <v>4</v>
      </c>
      <c r="G75" s="162" t="s">
        <v>3</v>
      </c>
      <c r="H75" s="152">
        <f t="shared" ref="H75:I75" si="1">H33</f>
        <v>45777</v>
      </c>
      <c r="I75" s="152">
        <f t="shared" si="1"/>
        <v>45808</v>
      </c>
      <c r="J75" s="152">
        <f>J33</f>
        <v>45838</v>
      </c>
      <c r="L75" s="19"/>
    </row>
    <row r="76" spans="1:12" ht="17.399999999999999" thickTop="1">
      <c r="A76" s="57" t="s">
        <v>56</v>
      </c>
      <c r="B76" s="65">
        <v>220058.62470159467</v>
      </c>
      <c r="C76" s="65">
        <v>243144.93379884699</v>
      </c>
      <c r="D76" s="65">
        <v>241630.45707405082</v>
      </c>
      <c r="E76" s="65">
        <v>-1514.4767247961718</v>
      </c>
      <c r="F76" s="65">
        <v>21571.832372456149</v>
      </c>
      <c r="G76" s="65">
        <v>-0.62286994885491254</v>
      </c>
      <c r="H76" s="64">
        <v>12.184842013700717</v>
      </c>
      <c r="I76" s="64">
        <v>9.2583190159576105</v>
      </c>
      <c r="J76" s="64">
        <v>9.8027661500239276</v>
      </c>
      <c r="L76" s="19"/>
    </row>
    <row r="77" spans="1:12" ht="16.8">
      <c r="A77" s="57" t="s">
        <v>5</v>
      </c>
      <c r="B77" s="65">
        <v>73017.608038910868</v>
      </c>
      <c r="C77" s="65">
        <v>84489.748279230727</v>
      </c>
      <c r="D77" s="65">
        <v>84103.482814650313</v>
      </c>
      <c r="E77" s="65">
        <v>-386.26546458041412</v>
      </c>
      <c r="F77" s="65">
        <v>11085.874775739445</v>
      </c>
      <c r="G77" s="65">
        <v>-0.45717435836574793</v>
      </c>
      <c r="H77" s="64">
        <v>16.614238283892519</v>
      </c>
      <c r="I77" s="64">
        <v>12.904572664383423</v>
      </c>
      <c r="J77" s="64">
        <v>15.182467727279999</v>
      </c>
      <c r="L77" s="19"/>
    </row>
    <row r="78" spans="1:12" ht="16.8">
      <c r="A78" s="57" t="s">
        <v>6</v>
      </c>
      <c r="B78" s="65">
        <v>147041.0166626838</v>
      </c>
      <c r="C78" s="65">
        <v>158655.18551961627</v>
      </c>
      <c r="D78" s="65">
        <v>157526.97425940051</v>
      </c>
      <c r="E78" s="65">
        <v>-1128.2112602157576</v>
      </c>
      <c r="F78" s="65">
        <v>10485.957596716704</v>
      </c>
      <c r="G78" s="65">
        <v>-0.71110897290921571</v>
      </c>
      <c r="H78" s="64">
        <v>9.8166725984686281</v>
      </c>
      <c r="I78" s="64">
        <v>7.4110336646669168</v>
      </c>
      <c r="J78" s="64">
        <v>7.1313146730832102</v>
      </c>
      <c r="L78" s="19"/>
    </row>
    <row r="79" spans="1:12" ht="16.2">
      <c r="A79" s="24" t="s">
        <v>93</v>
      </c>
      <c r="B79" s="67">
        <v>26440.850107670005</v>
      </c>
      <c r="C79" s="67">
        <v>32482.947107569998</v>
      </c>
      <c r="D79" s="67">
        <v>30483.43343564</v>
      </c>
      <c r="E79" s="67">
        <v>-1999.513671929999</v>
      </c>
      <c r="F79" s="67">
        <v>4042.5833279699946</v>
      </c>
      <c r="G79" s="67">
        <v>-6.1555796193874954</v>
      </c>
      <c r="H79" s="95">
        <v>28.174562906160361</v>
      </c>
      <c r="I79" s="95">
        <v>21.070761090030715</v>
      </c>
      <c r="J79" s="95">
        <v>15.28915791855465</v>
      </c>
      <c r="L79" s="19"/>
    </row>
    <row r="80" spans="1:12" ht="16.8">
      <c r="A80" s="57" t="s">
        <v>94</v>
      </c>
      <c r="B80" s="65">
        <v>120600.16655501378</v>
      </c>
      <c r="C80" s="65">
        <v>126172.23841204627</v>
      </c>
      <c r="D80" s="65">
        <v>127043.5408237605</v>
      </c>
      <c r="E80" s="65">
        <v>871.30241171423404</v>
      </c>
      <c r="F80" s="65">
        <v>6443.3742687467166</v>
      </c>
      <c r="G80" s="65">
        <v>0.69056586669151443</v>
      </c>
      <c r="H80" s="64">
        <v>5.9560590581290853</v>
      </c>
      <c r="I80" s="64">
        <v>4.3791798462690537</v>
      </c>
      <c r="J80" s="64">
        <v>5.3427573549887768</v>
      </c>
      <c r="L80" s="19"/>
    </row>
    <row r="81" spans="1:12" ht="16.2">
      <c r="A81" s="35" t="s">
        <v>9</v>
      </c>
      <c r="B81" s="67">
        <v>3238.3662499777415</v>
      </c>
      <c r="C81" s="67">
        <v>4043.4720601319996</v>
      </c>
      <c r="D81" s="67">
        <v>3848.3309448400005</v>
      </c>
      <c r="E81" s="67">
        <v>-195.14111529199909</v>
      </c>
      <c r="F81" s="67">
        <v>609.96469486225897</v>
      </c>
      <c r="G81" s="67">
        <v>-4.8260779941095677</v>
      </c>
      <c r="H81" s="95">
        <v>68.377626111059271</v>
      </c>
      <c r="I81" s="95">
        <v>63.707268778392859</v>
      </c>
      <c r="J81" s="95">
        <v>18.835568548383037</v>
      </c>
      <c r="L81" s="19"/>
    </row>
    <row r="82" spans="1:12" ht="16.2">
      <c r="A82" s="35" t="s">
        <v>100</v>
      </c>
      <c r="B82" s="67">
        <v>167.63927478999997</v>
      </c>
      <c r="C82" s="67">
        <v>162.3687996700001</v>
      </c>
      <c r="D82" s="67">
        <v>158.59867292000007</v>
      </c>
      <c r="E82" s="67">
        <v>-3.7701267500000313</v>
      </c>
      <c r="F82" s="67">
        <v>-9.0406018699999038</v>
      </c>
      <c r="G82" s="67">
        <v>-2.3219527136139959</v>
      </c>
      <c r="H82" s="95">
        <v>10.790235377245466</v>
      </c>
      <c r="I82" s="95">
        <v>11.15559223128939</v>
      </c>
      <c r="J82" s="95">
        <v>-5.3928901096267481</v>
      </c>
      <c r="L82" s="19"/>
    </row>
    <row r="83" spans="1:12" ht="16.2">
      <c r="A83" s="35" t="s">
        <v>10</v>
      </c>
      <c r="B83" s="67">
        <v>2554.3274597357604</v>
      </c>
      <c r="C83" s="67">
        <v>1442.9349131220199</v>
      </c>
      <c r="D83" s="67">
        <v>1600.4522617995799</v>
      </c>
      <c r="E83" s="67">
        <v>157.51734867755999</v>
      </c>
      <c r="F83" s="67">
        <v>-953.87519793618048</v>
      </c>
      <c r="G83" s="67">
        <v>10.9164555687925</v>
      </c>
      <c r="H83" s="95">
        <v>-30.367850548051109</v>
      </c>
      <c r="I83" s="95">
        <v>-34.040728620422072</v>
      </c>
      <c r="J83" s="95">
        <v>-37.343496985889843</v>
      </c>
      <c r="L83" s="19"/>
    </row>
    <row r="84" spans="1:12" ht="16.2">
      <c r="A84" s="35" t="s">
        <v>95</v>
      </c>
      <c r="B84" s="67">
        <v>46823.588369050281</v>
      </c>
      <c r="C84" s="67">
        <v>51229.312822123633</v>
      </c>
      <c r="D84" s="67">
        <v>51931.644782085801</v>
      </c>
      <c r="E84" s="67">
        <v>702.33195996216818</v>
      </c>
      <c r="F84" s="67">
        <v>5108.0564130355197</v>
      </c>
      <c r="G84" s="67">
        <v>1.3709572142823276</v>
      </c>
      <c r="H84" s="95">
        <v>8.876041412600145</v>
      </c>
      <c r="I84" s="95">
        <v>5.4941414053533322</v>
      </c>
      <c r="J84" s="95">
        <v>10.909151970103764</v>
      </c>
      <c r="L84" s="19"/>
    </row>
    <row r="85" spans="1:12" ht="16.2">
      <c r="A85" s="35" t="s">
        <v>13</v>
      </c>
      <c r="B85" s="67">
        <v>67816.245201459998</v>
      </c>
      <c r="C85" s="67">
        <v>69294.149816998615</v>
      </c>
      <c r="D85" s="67">
        <v>69504.514162115112</v>
      </c>
      <c r="E85" s="67">
        <v>210.36434511649713</v>
      </c>
      <c r="F85" s="67">
        <v>1688.2689606551139</v>
      </c>
      <c r="G85" s="67">
        <v>0.30358168138589292</v>
      </c>
      <c r="H85" s="95">
        <v>2.8467028439957005</v>
      </c>
      <c r="I85" s="95">
        <v>2.6369781386625988</v>
      </c>
      <c r="J85" s="95">
        <v>2.4894757231689937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94"/>
      <c r="I86" s="94"/>
      <c r="J86" s="94"/>
      <c r="L86" s="19"/>
    </row>
    <row r="87" spans="1:12" ht="16.8">
      <c r="A87" s="57" t="s">
        <v>66</v>
      </c>
      <c r="B87" s="65">
        <v>220058.94284392751</v>
      </c>
      <c r="C87" s="65">
        <v>243144.05067355308</v>
      </c>
      <c r="D87" s="65">
        <v>241632.31728238595</v>
      </c>
      <c r="E87" s="65">
        <v>-1511.7333911671303</v>
      </c>
      <c r="F87" s="65">
        <v>21573.374438458442</v>
      </c>
      <c r="G87" s="65">
        <v>-0.62174393614787959</v>
      </c>
      <c r="H87" s="64">
        <v>12.185025314553812</v>
      </c>
      <c r="I87" s="64">
        <v>9.2577071688415344</v>
      </c>
      <c r="J87" s="64">
        <v>9.8034527293712159</v>
      </c>
      <c r="L87" s="19"/>
    </row>
    <row r="88" spans="1:12" ht="16.8">
      <c r="A88" s="57" t="s">
        <v>96</v>
      </c>
      <c r="B88" s="65">
        <v>148646.35382672536</v>
      </c>
      <c r="C88" s="65">
        <v>160956.12272478139</v>
      </c>
      <c r="D88" s="65">
        <v>159956.14980810968</v>
      </c>
      <c r="E88" s="65">
        <v>-999.97291667171521</v>
      </c>
      <c r="F88" s="65">
        <v>11309.795981384319</v>
      </c>
      <c r="G88" s="65">
        <v>-0.62127050511870152</v>
      </c>
      <c r="H88" s="64">
        <v>11.558150955370877</v>
      </c>
      <c r="I88" s="64">
        <v>8.1194579848191069</v>
      </c>
      <c r="J88" s="64">
        <v>7.6085256652631728</v>
      </c>
      <c r="L88" s="19"/>
    </row>
    <row r="89" spans="1:12" ht="16.2">
      <c r="A89" s="24" t="s">
        <v>97</v>
      </c>
      <c r="B89" s="67">
        <v>3552.2206138062375</v>
      </c>
      <c r="C89" s="67">
        <v>3928.7729014559122</v>
      </c>
      <c r="D89" s="67">
        <v>3924.2821405778277</v>
      </c>
      <c r="E89" s="67">
        <v>-4.4907608780845294</v>
      </c>
      <c r="F89" s="67">
        <v>372.06152677159025</v>
      </c>
      <c r="G89" s="67">
        <v>-0.11430441490828969</v>
      </c>
      <c r="H89" s="95">
        <v>9.1554446219823831</v>
      </c>
      <c r="I89" s="95">
        <v>14.347936255744045</v>
      </c>
      <c r="J89" s="95">
        <v>10.474054604759544</v>
      </c>
      <c r="L89" s="19"/>
    </row>
    <row r="90" spans="1:12" ht="16.2">
      <c r="A90" s="24" t="s">
        <v>98</v>
      </c>
      <c r="B90" s="67">
        <v>79843.270993534214</v>
      </c>
      <c r="C90" s="67">
        <v>85384.107874153444</v>
      </c>
      <c r="D90" s="67">
        <v>84498.583206663141</v>
      </c>
      <c r="E90" s="67">
        <v>-885.52466749030282</v>
      </c>
      <c r="F90" s="67">
        <v>4655.3122131289274</v>
      </c>
      <c r="G90" s="67">
        <v>-1.0371071262997447</v>
      </c>
      <c r="H90" s="95">
        <v>8.3769757075449149</v>
      </c>
      <c r="I90" s="95">
        <v>3.8767919851725452</v>
      </c>
      <c r="J90" s="95">
        <v>5.8305629957293661</v>
      </c>
      <c r="L90" s="19"/>
    </row>
    <row r="91" spans="1:12" ht="16.2">
      <c r="A91" s="24" t="s">
        <v>99</v>
      </c>
      <c r="B91" s="67">
        <v>65250.862219384908</v>
      </c>
      <c r="C91" s="67">
        <v>71643.241949172021</v>
      </c>
      <c r="D91" s="67">
        <v>71533.284460868716</v>
      </c>
      <c r="E91" s="67">
        <v>-109.95748830330558</v>
      </c>
      <c r="F91" s="67">
        <v>6282.4222414838077</v>
      </c>
      <c r="G91" s="67">
        <v>-0.15347921913041773</v>
      </c>
      <c r="H91" s="95">
        <v>15.84406038440811</v>
      </c>
      <c r="I91" s="95">
        <v>13.295927575561066</v>
      </c>
      <c r="J91" s="95">
        <v>9.6281060936194081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71412.589017202146</v>
      </c>
      <c r="C93" s="71">
        <v>82187.927948771685</v>
      </c>
      <c r="D93" s="71">
        <v>81676.16747427627</v>
      </c>
      <c r="E93" s="71">
        <v>-511.76047449541511</v>
      </c>
      <c r="F93" s="71">
        <v>10263.578457074123</v>
      </c>
      <c r="G93" s="71">
        <v>-0.62267109935464759</v>
      </c>
      <c r="H93" s="93">
        <v>13.428571621130629</v>
      </c>
      <c r="I93" s="93">
        <v>11.557732593099914</v>
      </c>
      <c r="J93" s="93">
        <v>14.372225679427174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Hamauka, Grace</cp:lastModifiedBy>
  <dcterms:created xsi:type="dcterms:W3CDTF">2022-10-27T11:09:16Z</dcterms:created>
  <dcterms:modified xsi:type="dcterms:W3CDTF">2025-07-31T15:44:31Z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