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BONUSERS.bon.com.na.root\Departments\Supervison\Reg&amp;anal\WEBSITE DATA\Aggregated industry\Excel document 2022\PDFs\DEC\"/>
    </mc:Choice>
  </mc:AlternateContent>
  <xr:revisionPtr revIDLastSave="0" documentId="13_ncr:1_{67041462-F586-428A-B60D-F0F0B3AF75A5}" xr6:coauthVersionLast="47" xr6:coauthVersionMax="47" xr10:uidLastSave="{00000000-0000-0000-0000-000000000000}"/>
  <bookViews>
    <workbookView xWindow="22932" yWindow="4848" windowWidth="23256" windowHeight="12456" xr2:uid="{F85A53F4-1A8F-4DA8-9E7E-6EDECA8A1FBC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7" i="1" l="1"/>
  <c r="F87" i="1"/>
  <c r="G74" i="1"/>
  <c r="F74" i="1"/>
  <c r="F78" i="1" s="1"/>
  <c r="E74" i="1"/>
  <c r="G63" i="1"/>
  <c r="F63" i="1"/>
  <c r="E63" i="1"/>
  <c r="F59" i="1"/>
  <c r="D59" i="1"/>
  <c r="G47" i="1"/>
  <c r="E47" i="1"/>
  <c r="G42" i="1"/>
  <c r="F42" i="1"/>
  <c r="E42" i="1"/>
  <c r="D34" i="1"/>
  <c r="G21" i="1"/>
  <c r="E21" i="1"/>
  <c r="F64" i="1" l="1"/>
  <c r="E48" i="1"/>
  <c r="E34" i="1"/>
  <c r="E59" i="1"/>
  <c r="E64" i="1" s="1"/>
  <c r="E78" i="1"/>
  <c r="E85" i="1" s="1"/>
  <c r="F34" i="1"/>
  <c r="F21" i="1"/>
  <c r="F47" i="1"/>
  <c r="F48" i="1" s="1"/>
  <c r="G34" i="1"/>
  <c r="G35" i="1" s="1"/>
  <c r="G59" i="1"/>
  <c r="G64" i="1" s="1"/>
  <c r="G78" i="1"/>
  <c r="G85" i="1" s="1"/>
  <c r="D21" i="1"/>
  <c r="D42" i="1"/>
  <c r="D47" i="1"/>
  <c r="D63" i="1"/>
  <c r="D64" i="1" s="1"/>
  <c r="D74" i="1"/>
  <c r="D78" i="1" s="1"/>
  <c r="G48" i="1"/>
  <c r="F90" i="1"/>
  <c r="F89" i="1"/>
  <c r="F85" i="1"/>
  <c r="G90" i="1"/>
  <c r="G89" i="1"/>
  <c r="E90" i="1"/>
  <c r="D35" i="1"/>
  <c r="E35" i="1"/>
  <c r="E49" i="1" s="1"/>
  <c r="E89" i="1" l="1"/>
  <c r="E66" i="1"/>
  <c r="E80" i="1" s="1"/>
  <c r="E88" i="1" s="1"/>
  <c r="G49" i="1"/>
  <c r="G66" i="1"/>
  <c r="G80" i="1" s="1"/>
  <c r="G88" i="1" s="1"/>
  <c r="G84" i="1"/>
  <c r="F35" i="1"/>
  <c r="D85" i="1"/>
  <c r="D89" i="1"/>
  <c r="D90" i="1"/>
  <c r="F49" i="1"/>
  <c r="F94" i="1" s="1"/>
  <c r="D48" i="1"/>
  <c r="D49" i="1" s="1"/>
  <c r="E82" i="1"/>
  <c r="E84" i="1"/>
  <c r="G94" i="1"/>
  <c r="G82" i="1"/>
  <c r="E94" i="1"/>
  <c r="F82" i="1"/>
  <c r="D82" i="1"/>
  <c r="D66" i="1" l="1"/>
  <c r="D80" i="1" s="1"/>
  <c r="D88" i="1" s="1"/>
  <c r="D94" i="1"/>
  <c r="D84" i="1"/>
  <c r="F66" i="1"/>
  <c r="F80" i="1" s="1"/>
  <c r="F88" i="1" s="1"/>
  <c r="F8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tc={86DF554E-F49A-4B21-9AD3-E2029EB1D724}</author>
  </authors>
  <commentList>
    <comment ref="F87" authorId="0" shapeId="0" xr:uid="{86DF554E-F49A-4B21-9AD3-E2029EB1D724}">
      <text>
        <t>[Threaded comment]
Your version of Excel allows you to read this threaded comment; however, any edits to it will get removed if the file is opened in a newer version of Excel. Learn more: https://go.microsoft.com/fwlink/?linkid=870924
Comment:
    Kindly confirm this two figures. I am seeing a 0.0% and 16.4% on the output table.
Reply:
    updated</t>
      </text>
    </comment>
  </commentList>
</comments>
</file>

<file path=xl/sharedStrings.xml><?xml version="1.0" encoding="utf-8"?>
<sst xmlns="http://schemas.openxmlformats.org/spreadsheetml/2006/main" count="84" uniqueCount="81">
  <si>
    <t>NAMIBIAN BANKING INDUSTRY</t>
  </si>
  <si>
    <t xml:space="preserve"> COMPUTATION OF CAPITAL BASE  BASEL III</t>
  </si>
  <si>
    <t>QUARTERLY FIGURES FOR THE YEAR 2022 (N$ '000)</t>
  </si>
  <si>
    <t xml:space="preserve">CONSTITUENTS OF CAPITAL </t>
  </si>
  <si>
    <t>Line  no.</t>
  </si>
  <si>
    <t>COMMON EQUITY TIER 1 CAPITAL (CET1)</t>
  </si>
  <si>
    <t>Ordinary shares (Paid-Up Equity Capital) issued by banks</t>
  </si>
  <si>
    <t>Share premium resulting from the issue of Ordinary shares included included in CET 1</t>
  </si>
  <si>
    <t>Retained earnings after deducting any interim audited loss or final dividend which have been declared by the board of the bank on any class of shares</t>
  </si>
  <si>
    <t>Accumulated other comprehensive income and other disclosed reserves , excluding revaluation of surplus on land and building assets</t>
  </si>
  <si>
    <t>Current year's interim profits that satisfy all conditions set out in paragraph 10.1 (e) of BID-5A</t>
  </si>
  <si>
    <t>Ordinary shares issued by consolidated subsidiaries of the bank and held by the third  parties that meet the criteria for inclusion in the CET 1 Capital</t>
  </si>
  <si>
    <t>Regulatory adjustments applied in the calculation of CET 1 Capital due to capital shortfall on AT1 and Tier 2 capital</t>
  </si>
  <si>
    <t>Sub total of CET 1 Capital ( sum of line item 1 to item 7)</t>
  </si>
  <si>
    <t>Regulatory adjustments/Deduction</t>
  </si>
  <si>
    <t>Deduct: Goodwill and other intangibles (except mortgage servicing rights)</t>
  </si>
  <si>
    <t>Deduct: Deferred tax assets</t>
  </si>
  <si>
    <t>Deduct: Cash flow hedge reserves</t>
  </si>
  <si>
    <t>Deduct: Gain on sale related to securitization transactions (deecognise any increase in equity capital resulting from securitization transaction, such as that associated with expected future margin income resulting in a gain on sale)</t>
  </si>
  <si>
    <t>Deduct: Cumulative gains and losses due to change in own credit risk on fair valued financial liabilities</t>
  </si>
  <si>
    <t>Deduct: Defined benefit pension fund assets and liabilities</t>
  </si>
  <si>
    <t>Deduct: Investment in own shares(Treasury stock)</t>
  </si>
  <si>
    <t>Deduct: Reciprocal cross holdings in the capital of banking, financial and insurance entities</t>
  </si>
  <si>
    <t>Deduct: Investment in the capital of banking, financial and insurance entities that are outside the  scope of regulatory consolidation and where the bank does not own 20% or more of the issued common share capital of the entity</t>
  </si>
  <si>
    <t xml:space="preserve">Deduct: Significant investment in the capital of banking, financial and insurance that are outside the scope of regulatory consolidation </t>
  </si>
  <si>
    <t>Deduct:  Threshold deductions</t>
  </si>
  <si>
    <t>Sub total of Regulatory adjustments/Deduction Line item 9 to 19)</t>
  </si>
  <si>
    <t>NET Total CET 1 Capital Line item 8 Less line item 20)</t>
  </si>
  <si>
    <t>ADDITIONAL TIER 1 CAPITAL (AT 1) INSTRUMENTS</t>
  </si>
  <si>
    <t>Instrument issued by the bank that meets the criteria for inclusion in Additional Tier 1 Capital (and are not included in Common Equity Tier 1 Capital)</t>
  </si>
  <si>
    <t xml:space="preserve">Share premium resulting from the issue of instruments included in Additional Tier 1 Capital </t>
  </si>
  <si>
    <t>Instrument issued by consolidated subsidiaries of the bank and held by the third parties that meets the criteria for inclusion in Additional Tier 1 Capital and are not included in Common Equity Tier 1 Capital</t>
  </si>
  <si>
    <t>Regulatory adjustments applied in the calculation of Additional Tier 1 Capital</t>
  </si>
  <si>
    <t>Sub total of Additional Tier 1 Capital (AT 1) (Sum of line item 22 to 25 )</t>
  </si>
  <si>
    <t>Deduct: Investment in own shares not meeting the  criteria for CET1 capital</t>
  </si>
  <si>
    <t>Deduct: Investment in the capital of banking, financial and insurance entities that are out side the scope of  regulatory consolidation and where the bank does not own 20% or more of issued common capital of the entity (that does not meet criteria CET 1 capital)</t>
  </si>
  <si>
    <t xml:space="preserve">Deduct 50% of securitization exposure where the applicable risk weight has not been applied </t>
  </si>
  <si>
    <t>Sub total of Regulatory adjustments/Deduction Line item 27 to 29)</t>
  </si>
  <si>
    <t xml:space="preserve">NET Total Additional Tier 1 Capital (Line item 26 Less line item 30) </t>
  </si>
  <si>
    <t>TOTAL ELIGIBLE TIER 1 CAPITAL (the sum of item 21 and item 31 )</t>
  </si>
  <si>
    <t>TIER 2 CAPITAL INSTRUMENTS</t>
  </si>
  <si>
    <t>Instruments issued by the bank that meet the criteria for inclusion in Tier 2 Capital  and (are not included in Tier 1 capital)</t>
  </si>
  <si>
    <t>Share premium (Stock surplus) resulting from the issue of instruments included in Tier 2 capital</t>
  </si>
  <si>
    <t>Instrument issued by consolidated subsidiaries of the bank and held by the third parties that meets the criteria for inclusion in tier 2 capital and are not included in tier 1 capital</t>
  </si>
  <si>
    <t>Certain loan loss provisions as specified in Section 10 of BID-5A</t>
  </si>
  <si>
    <t xml:space="preserve">Unaudited interim profits (will be phased out over a period of five years from the implementation date of Basel III starting early 2019) </t>
  </si>
  <si>
    <t>Surplus arising from revaluation of land building that meet conditions explained  in Section 10 (f) of BID-5A</t>
  </si>
  <si>
    <t>Regulatory adjustments applied in the calculation of Tier 2 capital (further clarity is given in Section 11 &amp; 12 of BID-5A)</t>
  </si>
  <si>
    <t>Sub total Tier 2 Capital (Sum of line item 33 to 39)</t>
  </si>
  <si>
    <t>Deduct any other deductible items that do not meet criteria for CET1 and for AT 1</t>
  </si>
  <si>
    <t>Sub total of Regulatory adjustments/Deduction Line item 41 to 42)</t>
  </si>
  <si>
    <t>NET total Tier 2 Capital (Line item 40 Less 43)</t>
  </si>
  <si>
    <t>TOTAL ELIGIBLE CAPITAL ( the sum of item 32 and 44)</t>
  </si>
  <si>
    <t xml:space="preserve">Capital Conservation buffer amount </t>
  </si>
  <si>
    <t>COMPUTATION OF RISK-WEIGHTED ASSETS</t>
  </si>
  <si>
    <t>1. Credit Risk: Standardized Approach (including RW equivalent for Off-balance sheet exposures)</t>
  </si>
  <si>
    <t>Total Risk-weighted Amount for Credit Risk</t>
  </si>
  <si>
    <r>
      <t>2. Operational Risk (</t>
    </r>
    <r>
      <rPr>
        <b/>
        <sz val="10"/>
        <rFont val="Univers"/>
        <family val="2"/>
      </rPr>
      <t>see Note 5</t>
    </r>
    <r>
      <rPr>
        <b/>
        <sz val="10"/>
        <rFont val="Univers"/>
        <family val="2"/>
      </rPr>
      <t>):</t>
    </r>
  </si>
  <si>
    <t>2(a). Basic Indicator Approach: Calibrated risk-weighted amount</t>
  </si>
  <si>
    <t>2(b). The Standardized Approach: Calibrated risk-weighted amount</t>
  </si>
  <si>
    <t>Total Calibrated Risk-weighted Amount for Operational Risk</t>
  </si>
  <si>
    <t>3. Market risk: Standardized Approach</t>
  </si>
  <si>
    <t>Calibrated Risk-weighted Amount for Market Risk</t>
  </si>
  <si>
    <t>AGGREGATE RISK-WEIGHTED ASSETS (sum of line items 47; 50; and 51)</t>
  </si>
  <si>
    <t>TOTAL ELIGIBLE CAPITAL RATIO (the sum of item 45 divided by line item 52) (Minimum of 10.0%)</t>
  </si>
  <si>
    <t>OF WHICH:</t>
  </si>
  <si>
    <t>CET 1 Capital Ratio (line item 21 divided by line item 52) (Minimum of 6%)</t>
  </si>
  <si>
    <t>Additional Tier 1 Capital Ratio (line item 31 divided by line item 52) (Maximum of 1.5%)</t>
  </si>
  <si>
    <t>Eligible Tier 1 Capital Ratio (Line item 32 divided by line item 52) (Minimum of 7.5%)</t>
  </si>
  <si>
    <t>Tier 2 Capital Ratio (Line item 44 divided by line item 52) (Maximum of 2.5%)</t>
  </si>
  <si>
    <t>ADDITIONAL CAPITAL BUFFERS AS MAY BE SPECIFIED BY THE REGULATOR FROM TIME TO TIME</t>
  </si>
  <si>
    <t xml:space="preserve">Total risk-weighted capital ratio (including additional capital buffer specified) </t>
  </si>
  <si>
    <t>Capital conservation buffer Ratio (Line item 52 divided by line item 46) (Commence at 0.625% to reach final level of 2.5%)</t>
  </si>
  <si>
    <t>Counter Cyclical Buffer (2.5% of aggregated risk-weighted assets)</t>
  </si>
  <si>
    <t>OTHER CAPITAL MEASURES</t>
  </si>
  <si>
    <t>Gross Assets (total assets plus general and specific provisions and off-balance sheet exposures)</t>
  </si>
  <si>
    <t>TIER 1 LEVERAGE RATIO  (line item 32 divided by line item 61) (Minimum of 6%)</t>
  </si>
  <si>
    <t xml:space="preserve">Note 1: All banking institutions shall treat and report unaudited profits in accordance with section  as per section 11.1 of  BID-5A. </t>
  </si>
  <si>
    <t xml:space="preserve">Note 2: The sum of the eligible Tier 2  shall not exceed  25% of Tier  1 capital. </t>
  </si>
  <si>
    <t>Note 3 Deduct 50% from Tier 1 capital and 50% from Tier 2 capital if the applicable risk-weight for securitization is not applied</t>
  </si>
  <si>
    <t>Note 4: The countercyclical buffer will be determined and pre-anounced by the national authority from time to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</si>
</sst>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rgb="FF000000"/>
      <name val="Univers"/>
      <family val="2"/>
    </font>
    <font>
      <b/>
      <sz val="10"/>
      <name val="Univers"/>
      <family val="2"/>
    </font>
    <font>
      <b/>
      <sz val="10"/>
      <name val="Arial"/>
      <family val="2"/>
    </font>
    <font>
      <b/>
      <sz val="8"/>
      <name val="Univers"/>
      <family val="2"/>
    </font>
    <font>
      <sz val="10"/>
      <name val="Univers"/>
      <family val="2"/>
    </font>
    <font>
      <sz val="8"/>
      <name val="Univers"/>
      <family val="2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A9694"/>
        <bgColor rgb="FF000000"/>
      </patternFill>
    </fill>
    <fill>
      <patternFill patternType="solid">
        <fgColor rgb="FF969696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/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3" fillId="0" borderId="7" xfId="0" applyFont="1" applyBorder="1"/>
    <xf numFmtId="37" fontId="3" fillId="0" borderId="7" xfId="0" applyNumberFormat="1" applyFont="1" applyBorder="1"/>
    <xf numFmtId="37" fontId="3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7" fontId="2" fillId="0" borderId="0" xfId="0" applyNumberFormat="1" applyFont="1"/>
    <xf numFmtId="37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7" fillId="3" borderId="4" xfId="0" applyFont="1" applyFill="1" applyBorder="1"/>
    <xf numFmtId="0" fontId="7" fillId="3" borderId="9" xfId="0" applyFont="1" applyFill="1" applyBorder="1" applyAlignment="1">
      <alignment horizontal="center" vertical="center"/>
    </xf>
    <xf numFmtId="0" fontId="4" fillId="0" borderId="6" xfId="0" applyFont="1" applyBorder="1"/>
    <xf numFmtId="0" fontId="7" fillId="3" borderId="11" xfId="0" applyFont="1" applyFill="1" applyBorder="1" applyAlignment="1">
      <alignment horizontal="left"/>
    </xf>
    <xf numFmtId="0" fontId="9" fillId="5" borderId="11" xfId="0" applyFont="1" applyFill="1" applyBorder="1" applyAlignment="1" applyProtection="1">
      <alignment horizontal="center"/>
      <protection locked="0"/>
    </xf>
    <xf numFmtId="0" fontId="10" fillId="0" borderId="13" xfId="0" applyFont="1" applyBorder="1" applyAlignment="1">
      <alignment wrapText="1"/>
    </xf>
    <xf numFmtId="0" fontId="10" fillId="0" borderId="13" xfId="0" applyFont="1" applyBorder="1"/>
    <xf numFmtId="164" fontId="10" fillId="6" borderId="14" xfId="1" applyNumberFormat="1" applyFont="1" applyFill="1" applyBorder="1" applyProtection="1">
      <protection locked="0"/>
    </xf>
    <xf numFmtId="2" fontId="2" fillId="0" borderId="0" xfId="0" applyNumberFormat="1" applyFont="1" applyProtection="1">
      <protection locked="0"/>
    </xf>
    <xf numFmtId="164" fontId="2" fillId="0" borderId="0" xfId="0" applyNumberFormat="1" applyFont="1" applyProtection="1">
      <protection locked="0"/>
    </xf>
    <xf numFmtId="164" fontId="10" fillId="6" borderId="15" xfId="1" applyNumberFormat="1" applyFont="1" applyFill="1" applyBorder="1" applyProtection="1">
      <protection locked="0"/>
    </xf>
    <xf numFmtId="0" fontId="10" fillId="7" borderId="13" xfId="0" applyFont="1" applyFill="1" applyBorder="1" applyAlignment="1">
      <alignment wrapText="1"/>
    </xf>
    <xf numFmtId="164" fontId="7" fillId="8" borderId="15" xfId="1" applyNumberFormat="1" applyFont="1" applyFill="1" applyBorder="1" applyProtection="1"/>
    <xf numFmtId="164" fontId="7" fillId="8" borderId="16" xfId="1" applyNumberFormat="1" applyFont="1" applyFill="1" applyBorder="1" applyProtection="1">
      <protection locked="0"/>
    </xf>
    <xf numFmtId="164" fontId="7" fillId="8" borderId="16" xfId="1" applyNumberFormat="1" applyFont="1" applyFill="1" applyBorder="1" applyProtection="1"/>
    <xf numFmtId="164" fontId="10" fillId="9" borderId="9" xfId="1" applyNumberFormat="1" applyFont="1" applyFill="1" applyBorder="1" applyProtection="1">
      <protection locked="0"/>
    </xf>
    <xf numFmtId="0" fontId="10" fillId="7" borderId="13" xfId="0" applyFont="1" applyFill="1" applyBorder="1"/>
    <xf numFmtId="164" fontId="10" fillId="8" borderId="10" xfId="1" applyNumberFormat="1" applyFont="1" applyFill="1" applyBorder="1" applyProtection="1">
      <protection locked="0"/>
    </xf>
    <xf numFmtId="164" fontId="10" fillId="6" borderId="17" xfId="1" applyNumberFormat="1" applyFont="1" applyFill="1" applyBorder="1" applyProtection="1">
      <protection locked="0"/>
    </xf>
    <xf numFmtId="0" fontId="10" fillId="0" borderId="0" xfId="0" applyFont="1"/>
    <xf numFmtId="0" fontId="10" fillId="0" borderId="18" xfId="0" applyFont="1" applyBorder="1"/>
    <xf numFmtId="164" fontId="7" fillId="10" borderId="15" xfId="1" applyNumberFormat="1" applyFont="1" applyFill="1" applyBorder="1" applyProtection="1"/>
    <xf numFmtId="0" fontId="7" fillId="7" borderId="19" xfId="0" applyFont="1" applyFill="1" applyBorder="1" applyAlignment="1">
      <alignment horizontal="left" wrapText="1"/>
    </xf>
    <xf numFmtId="0" fontId="7" fillId="7" borderId="20" xfId="0" applyFont="1" applyFill="1" applyBorder="1" applyAlignment="1">
      <alignment horizontal="left" wrapText="1"/>
    </xf>
    <xf numFmtId="164" fontId="10" fillId="8" borderId="15" xfId="1" applyNumberFormat="1" applyFont="1" applyFill="1" applyBorder="1" applyProtection="1">
      <protection locked="0"/>
    </xf>
    <xf numFmtId="37" fontId="10" fillId="6" borderId="15" xfId="1" applyNumberFormat="1" applyFont="1" applyFill="1" applyBorder="1" applyProtection="1">
      <protection locked="0"/>
    </xf>
    <xf numFmtId="165" fontId="10" fillId="8" borderId="15" xfId="2" applyNumberFormat="1" applyFont="1" applyFill="1" applyBorder="1" applyProtection="1">
      <protection locked="0"/>
    </xf>
    <xf numFmtId="165" fontId="10" fillId="6" borderId="15" xfId="2" applyNumberFormat="1" applyFont="1" applyFill="1" applyBorder="1" applyProtection="1">
      <protection locked="0"/>
    </xf>
    <xf numFmtId="10" fontId="10" fillId="6" borderId="15" xfId="1" applyNumberFormat="1" applyFont="1" applyFill="1" applyBorder="1" applyProtection="1">
      <protection locked="0"/>
    </xf>
    <xf numFmtId="0" fontId="10" fillId="0" borderId="11" xfId="0" applyFont="1" applyBorder="1"/>
    <xf numFmtId="0" fontId="10" fillId="0" borderId="21" xfId="0" applyFont="1" applyBorder="1"/>
    <xf numFmtId="0" fontId="2" fillId="0" borderId="7" xfId="0" applyFont="1" applyBorder="1" applyProtection="1">
      <protection locked="0"/>
    </xf>
    <xf numFmtId="0" fontId="11" fillId="0" borderId="4" xfId="0" applyFont="1" applyBorder="1" applyAlignment="1">
      <alignment wrapText="1"/>
    </xf>
    <xf numFmtId="0" fontId="11" fillId="0" borderId="4" xfId="0" applyFont="1" applyBorder="1"/>
    <xf numFmtId="0" fontId="2" fillId="9" borderId="0" xfId="0" applyFont="1" applyFill="1" applyProtection="1">
      <protection locked="0"/>
    </xf>
    <xf numFmtId="0" fontId="11" fillId="0" borderId="4" xfId="0" applyFont="1" applyBorder="1" applyProtection="1">
      <protection locked="0"/>
    </xf>
    <xf numFmtId="0" fontId="12" fillId="0" borderId="6" xfId="0" applyFont="1" applyBorder="1" applyAlignment="1" applyProtection="1">
      <alignment horizontal="left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/>
      <protection locked="0"/>
    </xf>
    <xf numFmtId="0" fontId="2" fillId="0" borderId="9" xfId="0" applyFont="1" applyBorder="1"/>
    <xf numFmtId="0" fontId="5" fillId="2" borderId="1" xfId="3" applyFont="1" applyFill="1" applyBorder="1" applyAlignment="1" applyProtection="1">
      <alignment horizontal="center"/>
      <protection hidden="1"/>
    </xf>
    <xf numFmtId="0" fontId="5" fillId="2" borderId="2" xfId="3" applyFont="1" applyFill="1" applyBorder="1" applyAlignment="1" applyProtection="1">
      <alignment horizontal="center"/>
      <protection hidden="1"/>
    </xf>
    <xf numFmtId="0" fontId="5" fillId="2" borderId="3" xfId="3" applyFont="1" applyFill="1" applyBorder="1" applyAlignment="1" applyProtection="1">
      <alignment horizontal="center"/>
      <protection hidden="1"/>
    </xf>
    <xf numFmtId="0" fontId="5" fillId="2" borderId="4" xfId="3" applyFont="1" applyFill="1" applyBorder="1" applyAlignment="1" applyProtection="1">
      <alignment horizontal="center"/>
      <protection hidden="1"/>
    </xf>
    <xf numFmtId="0" fontId="5" fillId="2" borderId="0" xfId="3" applyFont="1" applyFill="1" applyAlignment="1" applyProtection="1">
      <alignment horizontal="center"/>
      <protection hidden="1"/>
    </xf>
    <xf numFmtId="0" fontId="5" fillId="2" borderId="5" xfId="3" applyFont="1" applyFill="1" applyBorder="1" applyAlignment="1" applyProtection="1">
      <alignment horizontal="center"/>
      <protection hidden="1"/>
    </xf>
    <xf numFmtId="0" fontId="5" fillId="2" borderId="6" xfId="3" applyFont="1" applyFill="1" applyBorder="1" applyAlignment="1" applyProtection="1">
      <alignment horizontal="center"/>
      <protection hidden="1"/>
    </xf>
    <xf numFmtId="0" fontId="5" fillId="2" borderId="7" xfId="3" applyFont="1" applyFill="1" applyBorder="1" applyAlignment="1" applyProtection="1">
      <alignment horizontal="center"/>
      <protection hidden="1"/>
    </xf>
    <xf numFmtId="0" fontId="5" fillId="2" borderId="8" xfId="3" applyFont="1" applyFill="1" applyBorder="1" applyAlignment="1" applyProtection="1">
      <alignment horizontal="center"/>
      <protection hidden="1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7" fillId="3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" fontId="8" fillId="4" borderId="10" xfId="0" applyNumberFormat="1" applyFont="1" applyFill="1" applyBorder="1" applyAlignment="1" applyProtection="1">
      <alignment horizontal="center" vertical="center"/>
      <protection hidden="1"/>
    </xf>
    <xf numFmtId="16" fontId="8" fillId="4" borderId="12" xfId="0" applyNumberFormat="1" applyFont="1" applyFill="1" applyBorder="1" applyAlignment="1" applyProtection="1">
      <alignment horizontal="center" vertical="center"/>
      <protection hidden="1"/>
    </xf>
  </cellXfs>
  <cellStyles count="4">
    <cellStyle name="Comma" xfId="1" builtinId="3"/>
    <cellStyle name="Normal" xfId="0" builtinId="0"/>
    <cellStyle name="Normal 2" xfId="3" xr:uid="{AEDBE67A-C9C9-4177-AD9D-E806E00941D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4010025</xdr:colOff>
      <xdr:row>1</xdr:row>
      <xdr:rowOff>28575</xdr:rowOff>
    </xdr:from>
    <xdr:to>
      <xdr:col>3</xdr:col>
      <xdr:colOff>415290</xdr:colOff>
      <xdr:row>6</xdr:row>
      <xdr:rowOff>34290</xdr:rowOff>
    </xdr:to>
    <xdr:pic>
      <xdr:nvPicPr>
        <xdr:cNvPr id="2" name="Picture 1" descr="Return to Homepage">
          <a:extLst>
            <a:ext uri="{FF2B5EF4-FFF2-40B4-BE49-F238E27FC236}">
              <a16:creationId xmlns:a16="http://schemas.microsoft.com/office/drawing/2014/main" id="{FECD6883-6DC0-4408-B83E-F197482E7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238125"/>
          <a:ext cx="2581275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ervison/Reg&amp;anal/OUTPUT%20TABLES/2022/Capital%20Return-SEP%202022/INDUSTRY/Industry%20DSIBs%20(Basel%20III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Supervison\Reg&amp;anal\OUTPUT%20TABLES\2022\Capital%20Return-DEC%202022\INDUSTRY\Industry%20DSIBs%20(Basel%20III).xlsx" TargetMode="External"/><Relationship Id="rId1" Type="http://schemas.openxmlformats.org/officeDocument/2006/relationships/externalLinkPath" Target="/Supervison/Reg&amp;anal/OUTPUT%20TABLES/2022/Capital%20Return-DEC%202022/INDUSTRY/Industry%20DSIBs%20(Basel%20III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USTRY (DSIBs)"/>
      <sheetName val="FNB"/>
      <sheetName val="BWHK"/>
      <sheetName val="STDB"/>
      <sheetName val="NEDB"/>
    </sheetNames>
    <sheetDataSet>
      <sheetData sheetId="0">
        <row r="16">
          <cell r="D16">
            <v>23860.649000000001</v>
          </cell>
        </row>
        <row r="89">
          <cell r="D89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USTRY (DSIBs)"/>
      <sheetName val="FNB"/>
      <sheetName val="BWHK"/>
      <sheetName val="STDB"/>
      <sheetName val="NEDB"/>
    </sheetNames>
    <sheetDataSet>
      <sheetData sheetId="0">
        <row r="16">
          <cell r="D16">
            <v>23860.649000000001</v>
          </cell>
        </row>
        <row r="89">
          <cell r="D89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87" dT="2022-11-23T09:30:19.94" personId="{00000000-0000-0000-0000-000000000000}" id="{86DF554E-F49A-4B21-9AD3-E2029EB1D724}">
    <text>Kindly confirm this two figures. I am seeing a 0.0% and 16.4% on the output table.</text>
  </threadedComment>
  <threadedComment ref="F87" dT="2022-11-24T07:00:59.16" personId="{00000000-0000-0000-0000-000000000000}" id="{B88F7AC4-78D3-46A1-9FB5-E79A1AD5ACC2}" parentId="{86DF554E-F49A-4B21-9AD3-E2029EB1D724}">
    <text>updated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ACD7D-CF92-490C-AAEE-88E6DFC6E751}">
  <dimension ref="A1:AD2127"/>
  <sheetViews>
    <sheetView tabSelected="1" topLeftCell="A78" workbookViewId="0">
      <selection activeCell="D90" sqref="D90"/>
    </sheetView>
  </sheetViews>
  <sheetFormatPr defaultRowHeight="15" x14ac:dyDescent="0.25"/>
  <cols>
    <col min="1" max="1" width="9.140625" style="1"/>
    <col min="2" max="2" width="83.5703125" style="1" customWidth="1"/>
    <col min="3" max="3" width="9.140625" style="59"/>
    <col min="4" max="4" width="15.140625" style="1" customWidth="1"/>
    <col min="5" max="5" width="14.7109375" style="1" customWidth="1"/>
    <col min="6" max="6" width="13.7109375" style="1" customWidth="1"/>
    <col min="7" max="7" width="14.42578125" style="1" customWidth="1"/>
    <col min="8" max="8" width="15.85546875" style="1" bestFit="1" customWidth="1"/>
    <col min="9" max="9" width="13.5703125" style="1" bestFit="1" customWidth="1"/>
    <col min="10" max="10" width="12.42578125" style="1" bestFit="1" customWidth="1"/>
    <col min="11" max="16384" width="9.140625" style="1"/>
  </cols>
  <sheetData>
    <row r="1" spans="2:12" ht="16.5" thickBot="1" x14ac:dyDescent="0.3">
      <c r="C1" s="1"/>
      <c r="D1" s="2"/>
      <c r="E1" s="2"/>
      <c r="F1" s="3"/>
      <c r="G1" s="3"/>
      <c r="H1" s="3"/>
      <c r="I1" s="3"/>
      <c r="J1" s="3"/>
    </row>
    <row r="2" spans="2:12" ht="15.75" x14ac:dyDescent="0.25">
      <c r="B2" s="4"/>
      <c r="C2" s="5"/>
      <c r="D2" s="6"/>
      <c r="E2" s="6"/>
      <c r="F2" s="7"/>
      <c r="G2" s="8"/>
      <c r="H2" s="3"/>
      <c r="I2" s="3"/>
      <c r="J2" s="3"/>
    </row>
    <row r="3" spans="2:12" ht="15.75" x14ac:dyDescent="0.25">
      <c r="B3" s="9"/>
      <c r="C3" s="1"/>
      <c r="D3" s="2"/>
      <c r="E3" s="2"/>
      <c r="F3" s="3"/>
      <c r="G3" s="10"/>
      <c r="H3" s="3"/>
      <c r="I3" s="3"/>
      <c r="J3" s="3"/>
    </row>
    <row r="4" spans="2:12" ht="15.75" x14ac:dyDescent="0.25">
      <c r="B4" s="9"/>
      <c r="C4" s="1"/>
      <c r="D4" s="2"/>
      <c r="E4" s="2"/>
      <c r="F4" s="3"/>
      <c r="G4" s="10"/>
      <c r="H4" s="3"/>
      <c r="I4" s="3"/>
      <c r="J4" s="3"/>
    </row>
    <row r="5" spans="2:12" ht="15.75" x14ac:dyDescent="0.25">
      <c r="B5" s="9"/>
      <c r="C5" s="1"/>
      <c r="D5" s="2"/>
      <c r="E5" s="2"/>
      <c r="F5" s="3"/>
      <c r="G5" s="10"/>
      <c r="H5" s="3"/>
      <c r="I5" s="3"/>
      <c r="J5" s="3"/>
    </row>
    <row r="6" spans="2:12" ht="16.5" thickBot="1" x14ac:dyDescent="0.3">
      <c r="B6" s="11"/>
      <c r="C6" s="12"/>
      <c r="D6" s="13"/>
      <c r="E6" s="14"/>
      <c r="F6" s="15"/>
      <c r="G6" s="16"/>
      <c r="I6" s="17"/>
    </row>
    <row r="7" spans="2:12" ht="15.75" x14ac:dyDescent="0.25">
      <c r="B7" s="60" t="s">
        <v>0</v>
      </c>
      <c r="C7" s="61"/>
      <c r="D7" s="61"/>
      <c r="E7" s="61"/>
      <c r="F7" s="61"/>
      <c r="G7" s="62"/>
    </row>
    <row r="8" spans="2:12" ht="15.75" x14ac:dyDescent="0.25">
      <c r="B8" s="63" t="s">
        <v>1</v>
      </c>
      <c r="C8" s="64"/>
      <c r="D8" s="64"/>
      <c r="E8" s="64"/>
      <c r="F8" s="64"/>
      <c r="G8" s="65"/>
    </row>
    <row r="9" spans="2:12" ht="16.5" thickBot="1" x14ac:dyDescent="0.3">
      <c r="B9" s="66" t="s">
        <v>2</v>
      </c>
      <c r="C9" s="67"/>
      <c r="D9" s="67"/>
      <c r="E9" s="67"/>
      <c r="F9" s="67"/>
      <c r="G9" s="68"/>
    </row>
    <row r="10" spans="2:12" ht="15.75" thickBot="1" x14ac:dyDescent="0.3">
      <c r="B10" s="69"/>
      <c r="C10" s="70"/>
      <c r="D10" s="70"/>
      <c r="E10" s="70"/>
      <c r="F10" s="70"/>
      <c r="G10" s="71"/>
      <c r="H10" s="18"/>
      <c r="I10" s="18"/>
      <c r="J10" s="19"/>
      <c r="K10" s="19"/>
      <c r="L10" s="19"/>
    </row>
    <row r="11" spans="2:12" ht="15.75" thickBot="1" x14ac:dyDescent="0.3">
      <c r="B11" s="20" t="s">
        <v>3</v>
      </c>
      <c r="C11" s="72" t="s">
        <v>4</v>
      </c>
      <c r="D11" s="21"/>
      <c r="E11" s="21"/>
      <c r="F11" s="21"/>
      <c r="G11" s="21"/>
      <c r="H11" s="19"/>
      <c r="I11" s="18"/>
      <c r="J11" s="19"/>
      <c r="K11" s="19"/>
      <c r="L11" s="19"/>
    </row>
    <row r="12" spans="2:12" ht="15.75" thickBot="1" x14ac:dyDescent="0.3">
      <c r="B12" s="22"/>
      <c r="C12" s="73"/>
      <c r="D12" s="74">
        <v>42460</v>
      </c>
      <c r="E12" s="74">
        <v>42551</v>
      </c>
      <c r="F12" s="74">
        <v>42643</v>
      </c>
      <c r="G12" s="74">
        <v>42735</v>
      </c>
      <c r="H12" s="18"/>
      <c r="I12" s="19"/>
      <c r="J12" s="19"/>
      <c r="K12" s="19"/>
    </row>
    <row r="13" spans="2:12" ht="15.75" thickBot="1" x14ac:dyDescent="0.3">
      <c r="B13" s="23" t="s">
        <v>5</v>
      </c>
      <c r="C13" s="24"/>
      <c r="D13" s="75">
        <v>39994</v>
      </c>
      <c r="E13" s="75">
        <v>39994</v>
      </c>
      <c r="F13" s="75">
        <v>39994</v>
      </c>
      <c r="G13" s="75">
        <v>39994</v>
      </c>
      <c r="H13" s="19"/>
      <c r="I13" s="19"/>
      <c r="J13" s="19"/>
      <c r="K13" s="19"/>
    </row>
    <row r="14" spans="2:12" ht="15.75" thickBot="1" x14ac:dyDescent="0.3">
      <c r="B14" s="25" t="s">
        <v>6</v>
      </c>
      <c r="C14" s="26">
        <v>1</v>
      </c>
      <c r="D14" s="27">
        <v>23860.649000000001</v>
      </c>
      <c r="E14" s="27">
        <v>23860.649000000001</v>
      </c>
      <c r="F14" s="27">
        <v>23860.649000000001</v>
      </c>
      <c r="G14" s="27">
        <v>23860.649000000001</v>
      </c>
      <c r="H14" s="28"/>
      <c r="I14" s="29"/>
      <c r="J14" s="19"/>
      <c r="K14" s="19"/>
    </row>
    <row r="15" spans="2:12" ht="15.75" thickBot="1" x14ac:dyDescent="0.3">
      <c r="B15" s="25" t="s">
        <v>7</v>
      </c>
      <c r="C15" s="26">
        <v>2</v>
      </c>
      <c r="D15" s="30">
        <v>2263424.0299999998</v>
      </c>
      <c r="E15" s="30">
        <v>2263423.0299999998</v>
      </c>
      <c r="F15" s="30">
        <v>2263423.0299999998</v>
      </c>
      <c r="G15" s="30">
        <v>2263423.0299999998</v>
      </c>
      <c r="H15" s="28"/>
      <c r="I15" s="29"/>
      <c r="J15" s="19"/>
      <c r="K15" s="19"/>
    </row>
    <row r="16" spans="2:12" ht="27" thickBot="1" x14ac:dyDescent="0.3">
      <c r="B16" s="25" t="s">
        <v>8</v>
      </c>
      <c r="C16" s="26">
        <v>3</v>
      </c>
      <c r="D16" s="30">
        <v>8780511.2980000004</v>
      </c>
      <c r="E16" s="30">
        <v>9980312.4600000009</v>
      </c>
      <c r="F16" s="30">
        <v>9133670.2129999995</v>
      </c>
      <c r="G16" s="30">
        <v>9094539.2129999995</v>
      </c>
      <c r="H16" s="28"/>
      <c r="I16" s="29"/>
      <c r="J16" s="19"/>
      <c r="K16" s="19"/>
    </row>
    <row r="17" spans="2:11" ht="27" thickBot="1" x14ac:dyDescent="0.3">
      <c r="B17" s="25" t="s">
        <v>9</v>
      </c>
      <c r="C17" s="26">
        <v>4</v>
      </c>
      <c r="D17" s="30">
        <v>4329996.4610000001</v>
      </c>
      <c r="E17" s="30">
        <v>5221031.1669999994</v>
      </c>
      <c r="F17" s="30">
        <v>5221042.1710000001</v>
      </c>
      <c r="G17" s="30">
        <v>5225881.9989999998</v>
      </c>
      <c r="H17" s="28"/>
      <c r="I17" s="29"/>
      <c r="J17" s="19"/>
      <c r="K17" s="19"/>
    </row>
    <row r="18" spans="2:11" ht="27" thickBot="1" x14ac:dyDescent="0.3">
      <c r="B18" s="25" t="s">
        <v>10</v>
      </c>
      <c r="C18" s="26">
        <v>5</v>
      </c>
      <c r="D18" s="30">
        <v>292544</v>
      </c>
      <c r="E18" s="30">
        <v>0</v>
      </c>
      <c r="F18" s="30">
        <v>0</v>
      </c>
      <c r="G18" s="30">
        <v>465268</v>
      </c>
      <c r="H18" s="28"/>
      <c r="I18" s="29"/>
      <c r="J18" s="19"/>
      <c r="K18" s="19"/>
    </row>
    <row r="19" spans="2:11" ht="27" thickBot="1" x14ac:dyDescent="0.3">
      <c r="B19" s="25" t="s">
        <v>11</v>
      </c>
      <c r="C19" s="26">
        <v>6</v>
      </c>
      <c r="D19" s="30">
        <v>0</v>
      </c>
      <c r="E19" s="30">
        <v>0</v>
      </c>
      <c r="F19" s="30">
        <v>0</v>
      </c>
      <c r="G19" s="30">
        <v>0</v>
      </c>
      <c r="H19" s="28"/>
      <c r="I19" s="29"/>
      <c r="J19" s="19"/>
      <c r="K19" s="19"/>
    </row>
    <row r="20" spans="2:11" ht="27" thickBot="1" x14ac:dyDescent="0.3">
      <c r="B20" s="25" t="s">
        <v>12</v>
      </c>
      <c r="C20" s="26">
        <v>7</v>
      </c>
      <c r="D20" s="30">
        <v>0</v>
      </c>
      <c r="E20" s="30">
        <v>0</v>
      </c>
      <c r="F20" s="30">
        <v>0</v>
      </c>
      <c r="G20" s="30">
        <v>0</v>
      </c>
      <c r="H20" s="28"/>
      <c r="I20" s="29"/>
      <c r="J20" s="19"/>
      <c r="K20" s="19"/>
    </row>
    <row r="21" spans="2:11" ht="15.75" thickBot="1" x14ac:dyDescent="0.3">
      <c r="B21" s="31" t="s">
        <v>13</v>
      </c>
      <c r="C21" s="26">
        <v>8</v>
      </c>
      <c r="D21" s="32">
        <f>SUM(D14:D20)</f>
        <v>15690336.438000001</v>
      </c>
      <c r="E21" s="32">
        <f>SUM(E14:E20)</f>
        <v>17488627.306000002</v>
      </c>
      <c r="F21" s="32">
        <f>SUM(F14:F20)</f>
        <v>16641996.062999999</v>
      </c>
      <c r="G21" s="32">
        <f>SUM(G14:G20)</f>
        <v>17072972.890999999</v>
      </c>
      <c r="H21" s="28"/>
      <c r="I21" s="29"/>
      <c r="J21" s="19"/>
      <c r="K21" s="19"/>
    </row>
    <row r="22" spans="2:11" ht="15.75" thickBot="1" x14ac:dyDescent="0.3">
      <c r="B22" s="31" t="s">
        <v>14</v>
      </c>
      <c r="C22" s="26"/>
      <c r="D22" s="32"/>
      <c r="E22" s="32"/>
      <c r="F22" s="32"/>
      <c r="G22" s="32"/>
      <c r="H22" s="28"/>
      <c r="I22" s="29"/>
      <c r="J22" s="19"/>
      <c r="K22" s="19"/>
    </row>
    <row r="23" spans="2:11" ht="15.75" thickBot="1" x14ac:dyDescent="0.3">
      <c r="B23" s="25" t="s">
        <v>15</v>
      </c>
      <c r="C23" s="26">
        <v>9</v>
      </c>
      <c r="D23" s="30">
        <v>640907.38420685031</v>
      </c>
      <c r="E23" s="30">
        <v>748873.56655519991</v>
      </c>
      <c r="F23" s="30">
        <v>870662.48577200004</v>
      </c>
      <c r="G23" s="30">
        <v>876225.48577200004</v>
      </c>
      <c r="H23" s="28"/>
      <c r="I23" s="29"/>
      <c r="J23" s="19"/>
      <c r="K23" s="19"/>
    </row>
    <row r="24" spans="2:11" ht="15.75" thickBot="1" x14ac:dyDescent="0.3">
      <c r="B24" s="25" t="s">
        <v>16</v>
      </c>
      <c r="C24" s="26">
        <v>10</v>
      </c>
      <c r="D24" s="30">
        <v>228421</v>
      </c>
      <c r="E24" s="30">
        <v>32483</v>
      </c>
      <c r="F24" s="30">
        <v>27896</v>
      </c>
      <c r="G24" s="30">
        <v>41988</v>
      </c>
      <c r="H24" s="28"/>
      <c r="I24" s="29"/>
      <c r="J24" s="19"/>
      <c r="K24" s="19"/>
    </row>
    <row r="25" spans="2:11" ht="15.75" thickBot="1" x14ac:dyDescent="0.3">
      <c r="B25" s="25" t="s">
        <v>17</v>
      </c>
      <c r="C25" s="26">
        <v>11</v>
      </c>
      <c r="D25" s="30">
        <v>0</v>
      </c>
      <c r="E25" s="30">
        <v>0</v>
      </c>
      <c r="F25" s="30">
        <v>0</v>
      </c>
      <c r="G25" s="30">
        <v>0</v>
      </c>
      <c r="H25" s="28"/>
      <c r="I25" s="29"/>
      <c r="J25" s="19"/>
      <c r="K25" s="19"/>
    </row>
    <row r="26" spans="2:11" ht="39.75" thickBot="1" x14ac:dyDescent="0.3">
      <c r="B26" s="25" t="s">
        <v>18</v>
      </c>
      <c r="C26" s="26">
        <v>12</v>
      </c>
      <c r="D26" s="30">
        <v>0</v>
      </c>
      <c r="E26" s="30">
        <v>0</v>
      </c>
      <c r="F26" s="30">
        <v>0</v>
      </c>
      <c r="G26" s="30">
        <v>0</v>
      </c>
      <c r="H26" s="28"/>
      <c r="I26" s="29"/>
      <c r="J26" s="19"/>
      <c r="K26" s="19"/>
    </row>
    <row r="27" spans="2:11" ht="27" thickBot="1" x14ac:dyDescent="0.3">
      <c r="B27" s="25" t="s">
        <v>19</v>
      </c>
      <c r="C27" s="26">
        <v>13</v>
      </c>
      <c r="D27" s="30">
        <v>0</v>
      </c>
      <c r="E27" s="30">
        <v>0</v>
      </c>
      <c r="F27" s="30">
        <v>0</v>
      </c>
      <c r="G27" s="30">
        <v>0</v>
      </c>
      <c r="H27" s="28"/>
      <c r="I27" s="29"/>
      <c r="J27" s="19"/>
      <c r="K27" s="19"/>
    </row>
    <row r="28" spans="2:11" ht="15.75" thickBot="1" x14ac:dyDescent="0.3">
      <c r="B28" s="25" t="s">
        <v>20</v>
      </c>
      <c r="C28" s="26">
        <v>14</v>
      </c>
      <c r="D28" s="30">
        <v>87358</v>
      </c>
      <c r="E28" s="30">
        <v>88317</v>
      </c>
      <c r="F28" s="30">
        <v>112068</v>
      </c>
      <c r="G28" s="30">
        <v>111042</v>
      </c>
      <c r="H28" s="28"/>
      <c r="I28" s="29"/>
      <c r="J28" s="19"/>
      <c r="K28" s="19"/>
    </row>
    <row r="29" spans="2:11" ht="15.75" thickBot="1" x14ac:dyDescent="0.3">
      <c r="B29" s="25" t="s">
        <v>21</v>
      </c>
      <c r="C29" s="26">
        <v>15</v>
      </c>
      <c r="D29" s="30">
        <v>0</v>
      </c>
      <c r="E29" s="30">
        <v>0</v>
      </c>
      <c r="F29" s="30">
        <v>0</v>
      </c>
      <c r="G29" s="30">
        <v>0</v>
      </c>
      <c r="H29" s="28"/>
      <c r="I29" s="29"/>
      <c r="J29" s="19"/>
      <c r="K29" s="19"/>
    </row>
    <row r="30" spans="2:11" ht="27" thickBot="1" x14ac:dyDescent="0.3">
      <c r="B30" s="25" t="s">
        <v>22</v>
      </c>
      <c r="C30" s="26">
        <v>16</v>
      </c>
      <c r="D30" s="30">
        <v>0</v>
      </c>
      <c r="E30" s="30">
        <v>0</v>
      </c>
      <c r="F30" s="30">
        <v>0</v>
      </c>
      <c r="G30" s="30">
        <v>0</v>
      </c>
      <c r="H30" s="28"/>
      <c r="I30" s="29"/>
      <c r="J30" s="19"/>
      <c r="K30" s="19"/>
    </row>
    <row r="31" spans="2:11" ht="39.75" thickBot="1" x14ac:dyDescent="0.3">
      <c r="B31" s="25" t="s">
        <v>23</v>
      </c>
      <c r="C31" s="26">
        <v>17</v>
      </c>
      <c r="D31" s="30">
        <v>0</v>
      </c>
      <c r="E31" s="30">
        <v>0</v>
      </c>
      <c r="F31" s="30">
        <v>0</v>
      </c>
      <c r="G31" s="30">
        <v>0</v>
      </c>
      <c r="H31" s="28"/>
      <c r="I31" s="29"/>
      <c r="J31" s="19"/>
      <c r="K31" s="19"/>
    </row>
    <row r="32" spans="2:11" ht="27" thickBot="1" x14ac:dyDescent="0.3">
      <c r="B32" s="25" t="s">
        <v>24</v>
      </c>
      <c r="C32" s="26">
        <v>18</v>
      </c>
      <c r="D32" s="30">
        <v>0</v>
      </c>
      <c r="E32" s="30">
        <v>0</v>
      </c>
      <c r="F32" s="30">
        <v>0</v>
      </c>
      <c r="G32" s="30">
        <v>0</v>
      </c>
      <c r="H32" s="28"/>
      <c r="I32" s="29"/>
      <c r="J32" s="19"/>
      <c r="K32" s="19"/>
    </row>
    <row r="33" spans="1:29" ht="15.75" thickBot="1" x14ac:dyDescent="0.3">
      <c r="B33" s="25" t="s">
        <v>25</v>
      </c>
      <c r="C33" s="26">
        <v>19</v>
      </c>
      <c r="D33" s="30">
        <v>0</v>
      </c>
      <c r="E33" s="30">
        <v>0</v>
      </c>
      <c r="F33" s="30">
        <v>0</v>
      </c>
      <c r="G33" s="30">
        <v>0</v>
      </c>
      <c r="H33" s="28"/>
      <c r="I33" s="29"/>
      <c r="J33" s="19"/>
      <c r="K33" s="19"/>
    </row>
    <row r="34" spans="1:29" ht="15.75" thickBot="1" x14ac:dyDescent="0.3">
      <c r="B34" s="31" t="s">
        <v>26</v>
      </c>
      <c r="C34" s="26">
        <v>20</v>
      </c>
      <c r="D34" s="33">
        <f>SUM(D23:D33)</f>
        <v>956686.38420685031</v>
      </c>
      <c r="E34" s="33">
        <f>SUM(E23:E33)</f>
        <v>869673.56655519991</v>
      </c>
      <c r="F34" s="33">
        <f>SUM(F23:F33)</f>
        <v>1010626.485772</v>
      </c>
      <c r="G34" s="33">
        <f>SUM(G23:G33)</f>
        <v>1029255.485772</v>
      </c>
      <c r="H34" s="28"/>
      <c r="I34" s="29"/>
      <c r="J34" s="19"/>
      <c r="K34" s="19"/>
    </row>
    <row r="35" spans="1:29" ht="16.5" thickTop="1" thickBot="1" x14ac:dyDescent="0.3">
      <c r="B35" s="31" t="s">
        <v>27</v>
      </c>
      <c r="C35" s="26">
        <v>21</v>
      </c>
      <c r="D35" s="34">
        <f>D21-D34</f>
        <v>14733650.053793151</v>
      </c>
      <c r="E35" s="34">
        <f>E21-E34</f>
        <v>16618953.739444802</v>
      </c>
      <c r="F35" s="34">
        <f>F21-F34</f>
        <v>15631369.577227999</v>
      </c>
      <c r="G35" s="34">
        <f>G21-G34</f>
        <v>16043717.405227998</v>
      </c>
      <c r="H35" s="28"/>
      <c r="I35" s="29"/>
      <c r="J35" s="19"/>
      <c r="K35" s="19"/>
    </row>
    <row r="36" spans="1:29" ht="16.5" thickTop="1" thickBot="1" x14ac:dyDescent="0.3">
      <c r="B36" s="25"/>
      <c r="C36" s="26"/>
      <c r="D36" s="35"/>
      <c r="E36" s="35"/>
      <c r="F36" s="35"/>
      <c r="G36" s="35"/>
      <c r="H36" s="28"/>
      <c r="I36" s="29"/>
      <c r="J36" s="19"/>
      <c r="K36" s="19"/>
    </row>
    <row r="37" spans="1:29" ht="15.75" thickBot="1" x14ac:dyDescent="0.3">
      <c r="B37" s="31" t="s">
        <v>28</v>
      </c>
      <c r="C37" s="36"/>
      <c r="D37" s="37"/>
      <c r="E37" s="37"/>
      <c r="F37" s="37"/>
      <c r="G37" s="37"/>
      <c r="H37" s="28"/>
      <c r="I37" s="29"/>
      <c r="J37" s="19"/>
      <c r="K37" s="19"/>
    </row>
    <row r="38" spans="1:29" ht="27" thickBot="1" x14ac:dyDescent="0.3">
      <c r="B38" s="25" t="s">
        <v>29</v>
      </c>
      <c r="C38" s="26">
        <v>22</v>
      </c>
      <c r="D38" s="30">
        <v>0</v>
      </c>
      <c r="E38" s="30">
        <v>0</v>
      </c>
      <c r="F38" s="30">
        <v>0</v>
      </c>
      <c r="G38" s="30">
        <v>0</v>
      </c>
      <c r="H38" s="28"/>
      <c r="I38" s="29"/>
      <c r="J38" s="19"/>
      <c r="K38" s="19"/>
    </row>
    <row r="39" spans="1:29" ht="15.75" thickBot="1" x14ac:dyDescent="0.3">
      <c r="B39" s="26" t="s">
        <v>30</v>
      </c>
      <c r="C39" s="26">
        <v>23</v>
      </c>
      <c r="D39" s="30">
        <v>0</v>
      </c>
      <c r="E39" s="30">
        <v>0</v>
      </c>
      <c r="F39" s="30">
        <v>0</v>
      </c>
      <c r="G39" s="30">
        <v>0</v>
      </c>
      <c r="H39" s="28"/>
      <c r="I39" s="29"/>
      <c r="J39" s="19"/>
      <c r="K39" s="19"/>
    </row>
    <row r="40" spans="1:29" ht="39.75" thickBot="1" x14ac:dyDescent="0.3">
      <c r="B40" s="25" t="s">
        <v>31</v>
      </c>
      <c r="C40" s="26">
        <v>24</v>
      </c>
      <c r="D40" s="30">
        <v>0</v>
      </c>
      <c r="E40" s="30">
        <v>0</v>
      </c>
      <c r="F40" s="30">
        <v>0</v>
      </c>
      <c r="G40" s="30">
        <v>0</v>
      </c>
      <c r="H40" s="28"/>
      <c r="I40" s="29"/>
      <c r="J40" s="19"/>
      <c r="K40" s="19"/>
    </row>
    <row r="41" spans="1:29" ht="15.75" thickBot="1" x14ac:dyDescent="0.3">
      <c r="B41" s="25" t="s">
        <v>32</v>
      </c>
      <c r="C41" s="26">
        <v>25</v>
      </c>
      <c r="D41" s="30">
        <v>0</v>
      </c>
      <c r="E41" s="30">
        <v>0</v>
      </c>
      <c r="F41" s="30">
        <v>0</v>
      </c>
      <c r="G41" s="30">
        <v>0</v>
      </c>
      <c r="H41" s="28"/>
      <c r="I41" s="29"/>
      <c r="J41" s="19"/>
      <c r="K41" s="19"/>
    </row>
    <row r="42" spans="1:29" ht="15.75" thickBot="1" x14ac:dyDescent="0.3">
      <c r="B42" s="31" t="s">
        <v>33</v>
      </c>
      <c r="C42" s="26">
        <v>26</v>
      </c>
      <c r="D42" s="34">
        <f>SUM(D38:D41)</f>
        <v>0</v>
      </c>
      <c r="E42" s="34">
        <f>SUM(E38:E41)</f>
        <v>0</v>
      </c>
      <c r="F42" s="34">
        <f>SUM(F38:F41)</f>
        <v>0</v>
      </c>
      <c r="G42" s="34">
        <f>SUM(G38:G41)</f>
        <v>0</v>
      </c>
      <c r="H42" s="28"/>
      <c r="I42" s="29"/>
      <c r="J42" s="19"/>
      <c r="K42" s="19"/>
    </row>
    <row r="43" spans="1:29" ht="16.5" thickTop="1" thickBot="1" x14ac:dyDescent="0.3">
      <c r="B43" s="26" t="s">
        <v>14</v>
      </c>
      <c r="C43" s="26"/>
      <c r="D43" s="38"/>
      <c r="E43" s="38"/>
      <c r="F43" s="38"/>
      <c r="G43" s="38"/>
      <c r="H43" s="28"/>
      <c r="I43" s="29"/>
      <c r="J43" s="19"/>
      <c r="K43" s="19"/>
    </row>
    <row r="44" spans="1:29" ht="15.75" thickBot="1" x14ac:dyDescent="0.3">
      <c r="B44" s="25" t="s">
        <v>34</v>
      </c>
      <c r="C44" s="26">
        <v>27</v>
      </c>
      <c r="D44" s="30">
        <v>0</v>
      </c>
      <c r="E44" s="30">
        <v>0</v>
      </c>
      <c r="F44" s="30">
        <v>0</v>
      </c>
      <c r="G44" s="30">
        <v>0</v>
      </c>
      <c r="H44" s="28"/>
      <c r="I44" s="2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</row>
    <row r="45" spans="1:29" s="40" customFormat="1" ht="39.75" thickBot="1" x14ac:dyDescent="0.3">
      <c r="A45" s="39"/>
      <c r="B45" s="25" t="s">
        <v>35</v>
      </c>
      <c r="C45" s="26">
        <v>28</v>
      </c>
      <c r="D45" s="30">
        <v>0</v>
      </c>
      <c r="E45" s="30">
        <v>0</v>
      </c>
      <c r="F45" s="30">
        <v>0</v>
      </c>
      <c r="G45" s="30">
        <v>0</v>
      </c>
      <c r="H45" s="28"/>
      <c r="I45" s="2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</row>
    <row r="46" spans="1:29" s="40" customFormat="1" ht="27" thickBot="1" x14ac:dyDescent="0.3">
      <c r="A46" s="39"/>
      <c r="B46" s="25" t="s">
        <v>36</v>
      </c>
      <c r="C46" s="26">
        <v>29</v>
      </c>
      <c r="D46" s="30">
        <v>0</v>
      </c>
      <c r="E46" s="30">
        <v>0</v>
      </c>
      <c r="F46" s="30">
        <v>0</v>
      </c>
      <c r="G46" s="30">
        <v>0</v>
      </c>
      <c r="H46" s="28"/>
      <c r="I46" s="2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</row>
    <row r="47" spans="1:29" s="40" customFormat="1" ht="15.75" thickBot="1" x14ac:dyDescent="0.3">
      <c r="A47" s="39"/>
      <c r="B47" s="25" t="s">
        <v>37</v>
      </c>
      <c r="C47" s="26">
        <v>30</v>
      </c>
      <c r="D47" s="41">
        <f>SUM(D44:D46)</f>
        <v>0</v>
      </c>
      <c r="E47" s="41">
        <f>SUM(E44:E46)</f>
        <v>0</v>
      </c>
      <c r="F47" s="41">
        <f>SUM(F44:F46)</f>
        <v>0</v>
      </c>
      <c r="G47" s="41">
        <f>SUM(G44:G46)</f>
        <v>0</v>
      </c>
      <c r="H47" s="28"/>
      <c r="I47" s="2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</row>
    <row r="48" spans="1:29" s="40" customFormat="1" ht="15.75" thickBot="1" x14ac:dyDescent="0.3">
      <c r="A48" s="39"/>
      <c r="B48" s="25" t="s">
        <v>38</v>
      </c>
      <c r="C48" s="26">
        <v>31</v>
      </c>
      <c r="D48" s="41">
        <f>D42-D47</f>
        <v>0</v>
      </c>
      <c r="E48" s="41">
        <f>E42-E47</f>
        <v>0</v>
      </c>
      <c r="F48" s="41">
        <f>F42-F47</f>
        <v>0</v>
      </c>
      <c r="G48" s="41">
        <f>G42-G47</f>
        <v>0</v>
      </c>
      <c r="H48" s="28"/>
      <c r="I48" s="2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</row>
    <row r="49" spans="1:29" s="40" customFormat="1" ht="15.75" thickBot="1" x14ac:dyDescent="0.3">
      <c r="A49" s="39"/>
      <c r="B49" s="25" t="s">
        <v>39</v>
      </c>
      <c r="C49" s="26">
        <v>32</v>
      </c>
      <c r="D49" s="34">
        <f>D35+D48</f>
        <v>14733650.053793151</v>
      </c>
      <c r="E49" s="34">
        <f>E35+E48</f>
        <v>16618953.739444802</v>
      </c>
      <c r="F49" s="34">
        <f>F35+F48</f>
        <v>15631369.577227999</v>
      </c>
      <c r="G49" s="34">
        <f>G35+G48</f>
        <v>16043717.405227998</v>
      </c>
      <c r="H49" s="28"/>
      <c r="I49" s="2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</row>
    <row r="50" spans="1:29" s="40" customFormat="1" ht="16.5" thickTop="1" thickBot="1" x14ac:dyDescent="0.3">
      <c r="A50" s="39"/>
      <c r="B50" s="25"/>
      <c r="C50" s="26"/>
      <c r="D50" s="30"/>
      <c r="E50" s="30"/>
      <c r="F50" s="30"/>
      <c r="G50" s="30"/>
      <c r="H50" s="28"/>
      <c r="I50" s="2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</row>
    <row r="51" spans="1:29" s="40" customFormat="1" ht="15.75" thickBot="1" x14ac:dyDescent="0.3">
      <c r="A51" s="39"/>
      <c r="B51" s="25" t="s">
        <v>40</v>
      </c>
      <c r="C51" s="26"/>
      <c r="D51" s="30"/>
      <c r="E51" s="30"/>
      <c r="F51" s="30"/>
      <c r="G51" s="30"/>
      <c r="H51" s="28"/>
      <c r="I51" s="2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</row>
    <row r="52" spans="1:29" s="40" customFormat="1" ht="27" thickBot="1" x14ac:dyDescent="0.3">
      <c r="A52" s="39"/>
      <c r="B52" s="25" t="s">
        <v>41</v>
      </c>
      <c r="C52" s="26">
        <v>33</v>
      </c>
      <c r="D52" s="30">
        <v>270341.082574</v>
      </c>
      <c r="E52" s="30">
        <v>225655.344552733</v>
      </c>
      <c r="F52" s="30">
        <v>93101.841276521009</v>
      </c>
      <c r="G52" s="30">
        <v>304421.241276521</v>
      </c>
      <c r="H52" s="28"/>
      <c r="I52" s="2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</row>
    <row r="53" spans="1:29" s="40" customFormat="1" ht="27" thickBot="1" x14ac:dyDescent="0.3">
      <c r="A53" s="39"/>
      <c r="B53" s="25" t="s">
        <v>42</v>
      </c>
      <c r="C53" s="26">
        <v>34</v>
      </c>
      <c r="D53" s="30">
        <v>0</v>
      </c>
      <c r="E53" s="30">
        <v>0</v>
      </c>
      <c r="F53" s="30">
        <v>0</v>
      </c>
      <c r="G53" s="30">
        <v>0</v>
      </c>
      <c r="H53" s="28"/>
      <c r="I53" s="2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</row>
    <row r="54" spans="1:29" s="40" customFormat="1" ht="27" thickBot="1" x14ac:dyDescent="0.3">
      <c r="A54" s="39"/>
      <c r="B54" s="25" t="s">
        <v>43</v>
      </c>
      <c r="C54" s="26">
        <v>35</v>
      </c>
      <c r="D54" s="30">
        <v>0</v>
      </c>
      <c r="E54" s="30">
        <v>0</v>
      </c>
      <c r="F54" s="30">
        <v>0</v>
      </c>
      <c r="G54" s="30">
        <v>0</v>
      </c>
      <c r="H54" s="28"/>
      <c r="I54" s="2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</row>
    <row r="55" spans="1:29" s="40" customFormat="1" ht="15.75" thickBot="1" x14ac:dyDescent="0.3">
      <c r="A55" s="39"/>
      <c r="B55" s="25" t="s">
        <v>44</v>
      </c>
      <c r="C55" s="26">
        <v>36</v>
      </c>
      <c r="D55" s="30">
        <v>1026222.4029975</v>
      </c>
      <c r="E55" s="30">
        <v>1093732.0898076</v>
      </c>
      <c r="F55" s="30">
        <v>1096570.0700986879</v>
      </c>
      <c r="G55" s="30">
        <v>1149234.5861836667</v>
      </c>
      <c r="H55" s="28"/>
      <c r="I55" s="2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</row>
    <row r="56" spans="1:29" s="40" customFormat="1" ht="27" thickBot="1" x14ac:dyDescent="0.3">
      <c r="A56" s="39"/>
      <c r="B56" s="25" t="s">
        <v>45</v>
      </c>
      <c r="C56" s="26">
        <v>37</v>
      </c>
      <c r="D56" s="30">
        <v>855394</v>
      </c>
      <c r="E56" s="30">
        <v>198292.93792</v>
      </c>
      <c r="F56" s="30">
        <v>820738.74240999972</v>
      </c>
      <c r="G56" s="30">
        <v>1056229.7424099997</v>
      </c>
      <c r="H56" s="28"/>
      <c r="I56" s="2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</row>
    <row r="57" spans="1:29" s="40" customFormat="1" ht="27" thickBot="1" x14ac:dyDescent="0.3">
      <c r="A57" s="39"/>
      <c r="B57" s="25" t="s">
        <v>46</v>
      </c>
      <c r="C57" s="26">
        <v>38</v>
      </c>
      <c r="D57" s="30">
        <v>20857.607100000005</v>
      </c>
      <c r="E57" s="30">
        <v>20857.607100000005</v>
      </c>
      <c r="F57" s="30">
        <v>20857.607100000005</v>
      </c>
      <c r="G57" s="30">
        <v>19538.207100000007</v>
      </c>
      <c r="H57" s="28"/>
      <c r="I57" s="2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</row>
    <row r="58" spans="1:29" s="40" customFormat="1" ht="27" thickBot="1" x14ac:dyDescent="0.3">
      <c r="A58" s="39"/>
      <c r="B58" s="25" t="s">
        <v>47</v>
      </c>
      <c r="C58" s="26">
        <v>39</v>
      </c>
      <c r="D58" s="30">
        <v>0</v>
      </c>
      <c r="E58" s="30">
        <v>0</v>
      </c>
      <c r="F58" s="30">
        <v>0</v>
      </c>
      <c r="G58" s="30">
        <v>0</v>
      </c>
      <c r="H58" s="28"/>
      <c r="I58" s="2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</row>
    <row r="59" spans="1:29" s="40" customFormat="1" ht="15.75" thickBot="1" x14ac:dyDescent="0.3">
      <c r="A59" s="39"/>
      <c r="B59" s="42" t="s">
        <v>48</v>
      </c>
      <c r="C59" s="43">
        <v>40</v>
      </c>
      <c r="D59" s="41">
        <f>SUM(D52:D58)</f>
        <v>2172815.0926715001</v>
      </c>
      <c r="E59" s="41">
        <f>SUM(E52:E58)</f>
        <v>1538537.9793803329</v>
      </c>
      <c r="F59" s="41">
        <f>SUM(F52:F58)</f>
        <v>2031268.2608852086</v>
      </c>
      <c r="G59" s="41">
        <f>SUM(G52:G58)</f>
        <v>2529423.7769701877</v>
      </c>
      <c r="H59" s="28"/>
      <c r="I59" s="2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</row>
    <row r="60" spans="1:29" s="40" customFormat="1" ht="15.75" thickBot="1" x14ac:dyDescent="0.3">
      <c r="A60" s="39"/>
      <c r="B60" s="25" t="s">
        <v>14</v>
      </c>
      <c r="C60" s="26"/>
      <c r="D60" s="30"/>
      <c r="E60" s="30"/>
      <c r="F60" s="30"/>
      <c r="G60" s="30"/>
      <c r="H60" s="28"/>
      <c r="I60" s="2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</row>
    <row r="61" spans="1:29" s="40" customFormat="1" ht="27" thickBot="1" x14ac:dyDescent="0.3">
      <c r="A61" s="39"/>
      <c r="B61" s="25" t="s">
        <v>36</v>
      </c>
      <c r="C61" s="26">
        <v>41</v>
      </c>
      <c r="D61" s="30">
        <v>0</v>
      </c>
      <c r="E61" s="30">
        <v>0</v>
      </c>
      <c r="F61" s="30">
        <v>0</v>
      </c>
      <c r="G61" s="30">
        <v>0</v>
      </c>
      <c r="H61" s="28"/>
      <c r="I61" s="2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</row>
    <row r="62" spans="1:29" s="40" customFormat="1" ht="15.75" thickBot="1" x14ac:dyDescent="0.3">
      <c r="A62" s="39"/>
      <c r="B62" s="25" t="s">
        <v>49</v>
      </c>
      <c r="C62" s="26">
        <v>42</v>
      </c>
      <c r="D62" s="30">
        <v>0</v>
      </c>
      <c r="E62" s="30">
        <v>0</v>
      </c>
      <c r="F62" s="30">
        <v>0</v>
      </c>
      <c r="G62" s="30">
        <v>0</v>
      </c>
      <c r="H62" s="28"/>
      <c r="I62" s="2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</row>
    <row r="63" spans="1:29" s="40" customFormat="1" ht="15.75" thickBot="1" x14ac:dyDescent="0.3">
      <c r="A63" s="39"/>
      <c r="B63" s="25" t="s">
        <v>50</v>
      </c>
      <c r="C63" s="26">
        <v>43</v>
      </c>
      <c r="D63" s="41">
        <f>SUM(D61:D62)</f>
        <v>0</v>
      </c>
      <c r="E63" s="41">
        <f>SUM(E61:E62)</f>
        <v>0</v>
      </c>
      <c r="F63" s="41">
        <f>SUM(F61:F62)</f>
        <v>0</v>
      </c>
      <c r="G63" s="41">
        <f>SUM(G61:G62)</f>
        <v>0</v>
      </c>
      <c r="H63" s="28"/>
      <c r="I63" s="2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</row>
    <row r="64" spans="1:29" s="40" customFormat="1" ht="15.75" thickBot="1" x14ac:dyDescent="0.3">
      <c r="A64" s="39"/>
      <c r="B64" s="25" t="s">
        <v>51</v>
      </c>
      <c r="C64" s="26">
        <v>44</v>
      </c>
      <c r="D64" s="34">
        <f>SUM(D59-D63)</f>
        <v>2172815.0926715001</v>
      </c>
      <c r="E64" s="34">
        <f>SUM(E59-E63)</f>
        <v>1538537.9793803329</v>
      </c>
      <c r="F64" s="34">
        <f>SUM(F59-F63)</f>
        <v>2031268.2608852086</v>
      </c>
      <c r="G64" s="34">
        <f>SUM(G59-G63)</f>
        <v>2529423.7769701877</v>
      </c>
      <c r="H64" s="28"/>
      <c r="I64" s="2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</row>
    <row r="65" spans="1:29" s="40" customFormat="1" ht="16.5" thickTop="1" thickBot="1" x14ac:dyDescent="0.3">
      <c r="A65" s="39"/>
      <c r="B65" s="25"/>
      <c r="C65" s="26"/>
      <c r="D65" s="30"/>
      <c r="E65" s="30"/>
      <c r="F65" s="30"/>
      <c r="G65" s="30"/>
      <c r="H65" s="28"/>
      <c r="I65" s="2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</row>
    <row r="66" spans="1:29" s="40" customFormat="1" ht="15.75" thickBot="1" x14ac:dyDescent="0.3">
      <c r="A66" s="39"/>
      <c r="B66" s="31" t="s">
        <v>52</v>
      </c>
      <c r="C66" s="26">
        <v>45</v>
      </c>
      <c r="D66" s="44">
        <f>SUM(D49+D64)</f>
        <v>16906465.14646465</v>
      </c>
      <c r="E66" s="44">
        <f>SUM(E49+E64)</f>
        <v>18157491.718825135</v>
      </c>
      <c r="F66" s="44">
        <f>SUM(F49+F64)</f>
        <v>17662637.838113207</v>
      </c>
      <c r="G66" s="44">
        <f>SUM(G49+G64)</f>
        <v>18573141.182198185</v>
      </c>
      <c r="H66" s="28"/>
      <c r="I66" s="2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</row>
    <row r="67" spans="1:29" s="40" customFormat="1" ht="15.75" thickBot="1" x14ac:dyDescent="0.3">
      <c r="A67" s="39"/>
      <c r="B67" s="25" t="s">
        <v>53</v>
      </c>
      <c r="C67" s="26">
        <v>46</v>
      </c>
      <c r="D67" s="30">
        <v>6776033.6834533587</v>
      </c>
      <c r="E67" s="30">
        <v>6858619.5244674627</v>
      </c>
      <c r="F67" s="30">
        <v>6728623.8838790376</v>
      </c>
      <c r="G67" s="30">
        <v>6840014.4489563638</v>
      </c>
      <c r="H67" s="28"/>
      <c r="I67" s="2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</row>
    <row r="68" spans="1:29" s="40" customFormat="1" ht="15.75" thickBot="1" x14ac:dyDescent="0.3">
      <c r="A68" s="39"/>
      <c r="B68" s="25" t="s">
        <v>54</v>
      </c>
      <c r="C68" s="26"/>
      <c r="D68" s="30"/>
      <c r="E68" s="30"/>
      <c r="F68" s="30"/>
      <c r="G68" s="30"/>
      <c r="H68" s="28"/>
      <c r="I68" s="2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</row>
    <row r="69" spans="1:29" s="40" customFormat="1" ht="27" thickBot="1" x14ac:dyDescent="0.3">
      <c r="A69" s="39"/>
      <c r="B69" s="25" t="s">
        <v>55</v>
      </c>
      <c r="C69" s="26"/>
      <c r="D69" s="30"/>
      <c r="E69" s="30"/>
      <c r="F69" s="30"/>
      <c r="G69" s="30"/>
      <c r="H69" s="28"/>
      <c r="I69" s="2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</row>
    <row r="70" spans="1:29" s="40" customFormat="1" ht="15.75" thickBot="1" x14ac:dyDescent="0.3">
      <c r="A70" s="39"/>
      <c r="B70" s="25" t="s">
        <v>56</v>
      </c>
      <c r="C70" s="26">
        <v>47</v>
      </c>
      <c r="D70" s="30">
        <v>93902778.542151392</v>
      </c>
      <c r="E70" s="30">
        <v>95011896.178434983</v>
      </c>
      <c r="F70" s="30">
        <v>93111552.32089299</v>
      </c>
      <c r="G70" s="30">
        <v>93862212.719716325</v>
      </c>
      <c r="H70" s="28"/>
      <c r="I70" s="2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</row>
    <row r="71" spans="1:29" s="40" customFormat="1" ht="15.75" thickBot="1" x14ac:dyDescent="0.3">
      <c r="A71" s="39"/>
      <c r="B71" s="25" t="s">
        <v>57</v>
      </c>
      <c r="C71" s="26"/>
      <c r="D71" s="30"/>
      <c r="E71" s="30"/>
      <c r="F71" s="30"/>
      <c r="G71" s="30"/>
      <c r="H71" s="28"/>
      <c r="I71" s="2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</row>
    <row r="72" spans="1:29" s="40" customFormat="1" ht="15.75" thickBot="1" x14ac:dyDescent="0.3">
      <c r="A72" s="39"/>
      <c r="B72" s="25" t="s">
        <v>58</v>
      </c>
      <c r="C72" s="26">
        <v>48</v>
      </c>
      <c r="D72" s="30">
        <v>0</v>
      </c>
      <c r="E72" s="30">
        <v>0</v>
      </c>
      <c r="F72" s="30">
        <v>0</v>
      </c>
      <c r="G72" s="30">
        <v>0</v>
      </c>
      <c r="H72" s="28"/>
      <c r="I72" s="2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</row>
    <row r="73" spans="1:29" s="40" customFormat="1" ht="15.75" thickBot="1" x14ac:dyDescent="0.3">
      <c r="A73" s="39"/>
      <c r="B73" s="25" t="s">
        <v>59</v>
      </c>
      <c r="C73" s="26">
        <v>49</v>
      </c>
      <c r="D73" s="30">
        <v>13036949.119752172</v>
      </c>
      <c r="E73" s="30">
        <v>13121797.244833933</v>
      </c>
      <c r="F73" s="30">
        <v>13351032.429822076</v>
      </c>
      <c r="G73" s="30">
        <v>13873051.878700757</v>
      </c>
      <c r="H73" s="28"/>
      <c r="I73" s="2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</row>
    <row r="74" spans="1:29" s="40" customFormat="1" ht="15.75" thickBot="1" x14ac:dyDescent="0.3">
      <c r="A74" s="39"/>
      <c r="B74" s="25" t="s">
        <v>60</v>
      </c>
      <c r="C74" s="26">
        <v>50</v>
      </c>
      <c r="D74" s="44">
        <f>D72+D73</f>
        <v>13036949.119752172</v>
      </c>
      <c r="E74" s="44">
        <f>E72+E73</f>
        <v>13121797.244833933</v>
      </c>
      <c r="F74" s="44">
        <f>F72+F73</f>
        <v>13351032.429822076</v>
      </c>
      <c r="G74" s="44">
        <f>G72+G73</f>
        <v>13873051.878700757</v>
      </c>
      <c r="H74" s="28"/>
      <c r="I74" s="2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</row>
    <row r="75" spans="1:29" s="40" customFormat="1" ht="15.75" thickBot="1" x14ac:dyDescent="0.3">
      <c r="A75" s="39"/>
      <c r="B75" s="25" t="s">
        <v>61</v>
      </c>
      <c r="C75" s="26"/>
      <c r="D75" s="30"/>
      <c r="E75" s="30"/>
      <c r="F75" s="30"/>
      <c r="G75" s="30"/>
      <c r="H75" s="28"/>
      <c r="I75" s="2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</row>
    <row r="76" spans="1:29" s="40" customFormat="1" ht="15.75" thickBot="1" x14ac:dyDescent="0.3">
      <c r="A76" s="39"/>
      <c r="B76" s="25" t="s">
        <v>62</v>
      </c>
      <c r="C76" s="26">
        <v>51</v>
      </c>
      <c r="D76" s="30">
        <v>1476811.2733501729</v>
      </c>
      <c r="E76" s="30">
        <v>1604218.9682104907</v>
      </c>
      <c r="F76" s="30">
        <v>1195397.3913495338</v>
      </c>
      <c r="G76" s="30">
        <v>1704966.5848847264</v>
      </c>
      <c r="H76" s="28"/>
      <c r="I76" s="2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</row>
    <row r="77" spans="1:29" s="40" customFormat="1" ht="15.75" thickBot="1" x14ac:dyDescent="0.3">
      <c r="A77" s="39"/>
      <c r="B77" s="25"/>
      <c r="C77" s="26"/>
      <c r="D77" s="30"/>
      <c r="E77" s="30"/>
      <c r="F77" s="30"/>
      <c r="G77" s="30"/>
      <c r="H77" s="28"/>
      <c r="I77" s="2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</row>
    <row r="78" spans="1:29" s="40" customFormat="1" ht="15.75" thickBot="1" x14ac:dyDescent="0.3">
      <c r="A78" s="39"/>
      <c r="B78" s="31" t="s">
        <v>63</v>
      </c>
      <c r="C78" s="26">
        <v>52</v>
      </c>
      <c r="D78" s="44">
        <f>SUM(D70+D74+D76)</f>
        <v>108416538.93525374</v>
      </c>
      <c r="E78" s="44">
        <f>SUM(E70+E74+E76)</f>
        <v>109737912.3914794</v>
      </c>
      <c r="F78" s="44">
        <f>SUM(F70+F74+F76)</f>
        <v>107657982.1420646</v>
      </c>
      <c r="G78" s="44">
        <f>SUM(G70+G74+G76)</f>
        <v>109440231.18330182</v>
      </c>
      <c r="H78" s="28"/>
      <c r="I78" s="2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</row>
    <row r="79" spans="1:29" s="40" customFormat="1" ht="15.75" thickBot="1" x14ac:dyDescent="0.3">
      <c r="A79" s="39"/>
      <c r="B79" s="25"/>
      <c r="C79" s="26"/>
      <c r="D79" s="45"/>
      <c r="E79" s="45"/>
      <c r="F79" s="45"/>
      <c r="G79" s="45"/>
      <c r="H79" s="28"/>
      <c r="I79" s="2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</row>
    <row r="80" spans="1:29" s="40" customFormat="1" ht="27" thickBot="1" x14ac:dyDescent="0.3">
      <c r="A80" s="39"/>
      <c r="B80" s="31" t="s">
        <v>64</v>
      </c>
      <c r="C80" s="26">
        <v>53</v>
      </c>
      <c r="D80" s="46">
        <f>IF(D78=0, "-", D66/D78)</f>
        <v>0.1559399083617784</v>
      </c>
      <c r="E80" s="46">
        <f>IF(E78=0, "-", E66/E78)</f>
        <v>0.1654623395244666</v>
      </c>
      <c r="F80" s="46">
        <f>IF(F78=0, "-", F66/F78)</f>
        <v>0.16406250132763711</v>
      </c>
      <c r="G80" s="46">
        <f>IF(G78=0, "-", G66/G78)</f>
        <v>0.16971036136692699</v>
      </c>
      <c r="H80" s="28"/>
      <c r="I80" s="2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</row>
    <row r="81" spans="1:30" s="40" customFormat="1" ht="15.75" thickBot="1" x14ac:dyDescent="0.3">
      <c r="A81" s="39"/>
      <c r="B81" s="25" t="s">
        <v>65</v>
      </c>
      <c r="C81" s="26"/>
      <c r="D81" s="47"/>
      <c r="E81" s="47"/>
      <c r="F81" s="47"/>
      <c r="G81" s="47"/>
      <c r="H81" s="28"/>
      <c r="I81" s="2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</row>
    <row r="82" spans="1:30" s="40" customFormat="1" ht="15.75" thickBot="1" x14ac:dyDescent="0.3">
      <c r="A82" s="39"/>
      <c r="B82" s="31" t="s">
        <v>66</v>
      </c>
      <c r="C82" s="26">
        <v>54</v>
      </c>
      <c r="D82" s="46">
        <f>IF(D78=0, "-",D35/D78)</f>
        <v>0.13589854646247354</v>
      </c>
      <c r="E82" s="46">
        <f>IF(E78=0, "-",E35/E78)</f>
        <v>0.15144222609373403</v>
      </c>
      <c r="F82" s="46">
        <f>IF(F78=0, "-",F35/F78)</f>
        <v>0.14519471075169299</v>
      </c>
      <c r="G82" s="46">
        <f>IF(G78=0, "-",G35/G78)</f>
        <v>0.14659798532731827</v>
      </c>
      <c r="H82" s="28"/>
      <c r="I82" s="2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</row>
    <row r="83" spans="1:30" s="40" customFormat="1" ht="15.75" thickBot="1" x14ac:dyDescent="0.3">
      <c r="A83" s="39"/>
      <c r="B83" s="31" t="s">
        <v>67</v>
      </c>
      <c r="C83" s="26">
        <v>55</v>
      </c>
      <c r="D83" s="46"/>
      <c r="E83" s="46"/>
      <c r="F83" s="46"/>
      <c r="G83" s="46"/>
      <c r="H83" s="28"/>
      <c r="I83" s="2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</row>
    <row r="84" spans="1:30" s="40" customFormat="1" ht="15.75" thickBot="1" x14ac:dyDescent="0.3">
      <c r="A84" s="39"/>
      <c r="B84" s="31" t="s">
        <v>68</v>
      </c>
      <c r="C84" s="26">
        <v>56</v>
      </c>
      <c r="D84" s="46">
        <f>IF(D78=0, "-",D49/D78)</f>
        <v>0.13589854646247354</v>
      </c>
      <c r="E84" s="46">
        <f>IF(E78=0, "-",E49/E78)</f>
        <v>0.15144222609373403</v>
      </c>
      <c r="F84" s="46">
        <f>IF(F78=0, "-",F49/F78)</f>
        <v>0.14519471075169299</v>
      </c>
      <c r="G84" s="46">
        <f>IF(G78=0, "-",G49/G78)</f>
        <v>0.14659798532731827</v>
      </c>
      <c r="H84" s="28"/>
      <c r="I84" s="2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</row>
    <row r="85" spans="1:30" s="40" customFormat="1" ht="15.75" thickBot="1" x14ac:dyDescent="0.3">
      <c r="A85" s="39"/>
      <c r="B85" s="31" t="s">
        <v>69</v>
      </c>
      <c r="C85" s="26">
        <v>57</v>
      </c>
      <c r="D85" s="46">
        <f>IF(D78=0,"-",D64/D78)</f>
        <v>2.0041361899304895E-2</v>
      </c>
      <c r="E85" s="46">
        <f>IF(E78=0,"-",E64/E78)</f>
        <v>1.4020113430732555E-2</v>
      </c>
      <c r="F85" s="46">
        <f>IF(F78=0,"-",F64/F78)</f>
        <v>1.8867790575944135E-2</v>
      </c>
      <c r="G85" s="46">
        <f>IF(G78=0,"-",G64/G78)</f>
        <v>2.3112376039608754E-2</v>
      </c>
      <c r="H85" s="28"/>
      <c r="I85" s="2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</row>
    <row r="86" spans="1:30" s="40" customFormat="1" ht="15.75" thickBot="1" x14ac:dyDescent="0.3">
      <c r="A86" s="39"/>
      <c r="B86" s="26"/>
      <c r="C86" s="26"/>
      <c r="D86" s="47"/>
      <c r="E86" s="47"/>
      <c r="F86" s="47"/>
      <c r="G86" s="47"/>
      <c r="H86" s="28"/>
      <c r="I86" s="2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</row>
    <row r="87" spans="1:30" s="40" customFormat="1" ht="27" thickBot="1" x14ac:dyDescent="0.3">
      <c r="A87" s="39"/>
      <c r="B87" s="31" t="s">
        <v>70</v>
      </c>
      <c r="C87" s="26">
        <v>58</v>
      </c>
      <c r="D87" s="46">
        <v>0</v>
      </c>
      <c r="E87" s="46">
        <v>0</v>
      </c>
      <c r="F87" s="46">
        <f>'[1]INDUSTRY (DSIBs)'!$D$89</f>
        <v>0</v>
      </c>
      <c r="G87" s="46">
        <f>'[2]INDUSTRY (DSIBs)'!$D$89</f>
        <v>0</v>
      </c>
      <c r="H87" s="28"/>
      <c r="I87" s="2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</row>
    <row r="88" spans="1:30" s="40" customFormat="1" ht="15.75" thickBot="1" x14ac:dyDescent="0.3">
      <c r="A88" s="39"/>
      <c r="B88" s="31" t="s">
        <v>71</v>
      </c>
      <c r="C88" s="26">
        <v>59</v>
      </c>
      <c r="D88" s="46">
        <f>IF(ISNUMBER(D80)=TRUE,IF(ISNUMBER(D87)=TRUE,D80+D87,0),"-")</f>
        <v>0.1559399083617784</v>
      </c>
      <c r="E88" s="46">
        <f>IF(ISNUMBER(E80)=TRUE,IF(ISNUMBER(E87)=TRUE,E80+E87,0),"-")</f>
        <v>0.1654623395244666</v>
      </c>
      <c r="F88" s="46">
        <f>IF(ISNUMBER(F80)=TRUE,IF(ISNUMBER(F87)=TRUE,F80+F87,0),"-")</f>
        <v>0.16406250132763711</v>
      </c>
      <c r="G88" s="46">
        <f>IF(ISNUMBER(G80)=TRUE,IF(ISNUMBER(G87)=TRUE,G80+G87,0),"-")</f>
        <v>0.16971036136692699</v>
      </c>
      <c r="H88" s="28"/>
      <c r="I88" s="2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</row>
    <row r="89" spans="1:30" s="40" customFormat="1" ht="27" thickBot="1" x14ac:dyDescent="0.3">
      <c r="A89" s="39"/>
      <c r="B89" s="31" t="s">
        <v>72</v>
      </c>
      <c r="C89" s="26">
        <v>60</v>
      </c>
      <c r="D89" s="46">
        <f>IF(D67=0,"-",(D78/D67)/1000)</f>
        <v>1.6E-2</v>
      </c>
      <c r="E89" s="46">
        <f>IF(E67=0,"-",(E78/E67)/1000)</f>
        <v>1.6E-2</v>
      </c>
      <c r="F89" s="46">
        <f>IF(F67=0,"-",(F78/F67)/1000)</f>
        <v>1.6E-2</v>
      </c>
      <c r="G89" s="46">
        <f>IF(G67=0,"-",(G78/G67)/1000)</f>
        <v>1.6E-2</v>
      </c>
      <c r="H89" s="28"/>
      <c r="I89" s="2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</row>
    <row r="90" spans="1:30" s="40" customFormat="1" ht="15.75" thickBot="1" x14ac:dyDescent="0.3">
      <c r="A90" s="39"/>
      <c r="B90" s="31" t="s">
        <v>73</v>
      </c>
      <c r="C90" s="26">
        <v>61</v>
      </c>
      <c r="D90" s="44">
        <f>D78*0.025</f>
        <v>2710413.4733813438</v>
      </c>
      <c r="E90" s="44">
        <f>E78*0.025</f>
        <v>2743447.8097869852</v>
      </c>
      <c r="F90" s="44">
        <f>F78*0.025</f>
        <v>2691449.5535516152</v>
      </c>
      <c r="G90" s="44">
        <f>G78*0.025</f>
        <v>2736005.7795825456</v>
      </c>
      <c r="H90" s="28"/>
      <c r="I90" s="2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</row>
    <row r="91" spans="1:30" s="40" customFormat="1" ht="15.75" thickBot="1" x14ac:dyDescent="0.3">
      <c r="A91" s="39"/>
      <c r="B91" s="25"/>
      <c r="C91" s="26"/>
      <c r="D91" s="48"/>
      <c r="E91" s="48"/>
      <c r="F91" s="48"/>
      <c r="G91" s="48"/>
      <c r="H91" s="28"/>
      <c r="I91" s="2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</row>
    <row r="92" spans="1:30" s="40" customFormat="1" ht="15.75" thickBot="1" x14ac:dyDescent="0.3">
      <c r="A92" s="39"/>
      <c r="B92" s="25" t="s">
        <v>74</v>
      </c>
      <c r="C92" s="26"/>
      <c r="D92" s="48"/>
      <c r="E92" s="48"/>
      <c r="F92" s="48"/>
      <c r="G92" s="48"/>
      <c r="H92" s="28"/>
      <c r="I92" s="2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</row>
    <row r="93" spans="1:30" s="40" customFormat="1" ht="27" thickBot="1" x14ac:dyDescent="0.3">
      <c r="A93" s="39"/>
      <c r="B93" s="31" t="s">
        <v>75</v>
      </c>
      <c r="C93" s="26">
        <v>62</v>
      </c>
      <c r="D93" s="44">
        <v>160971648.37634906</v>
      </c>
      <c r="E93" s="44">
        <v>164676506.9413296</v>
      </c>
      <c r="F93" s="44">
        <v>164107606.57396302</v>
      </c>
      <c r="G93" s="44">
        <v>166389357.17788717</v>
      </c>
      <c r="H93" s="28"/>
      <c r="I93" s="2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</row>
    <row r="94" spans="1:30" s="40" customFormat="1" ht="15.75" thickBot="1" x14ac:dyDescent="0.3">
      <c r="A94" s="39"/>
      <c r="B94" s="31" t="s">
        <v>76</v>
      </c>
      <c r="C94" s="26">
        <v>63</v>
      </c>
      <c r="D94" s="46">
        <f>IF(D93=0, "-", D49/D93)</f>
        <v>9.1529472440675511E-2</v>
      </c>
      <c r="E94" s="46">
        <f>IF(E93=0, "-", E49/E93)</f>
        <v>0.10091878949901303</v>
      </c>
      <c r="F94" s="46">
        <f>IF(F93=0, "-", F49/F93)</f>
        <v>9.5250731538656416E-2</v>
      </c>
      <c r="G94" s="46">
        <f>IF(G93=0, "-", G49/G93)</f>
        <v>9.6422738072577743E-2</v>
      </c>
      <c r="H94" s="28"/>
      <c r="I94" s="2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</row>
    <row r="95" spans="1:30" s="40" customFormat="1" ht="15.75" thickBot="1" x14ac:dyDescent="0.3">
      <c r="A95" s="39"/>
      <c r="B95" s="49"/>
      <c r="C95" s="49"/>
      <c r="D95" s="50"/>
      <c r="E95" s="51"/>
      <c r="F95" s="51"/>
      <c r="G95" s="51"/>
      <c r="H95" s="28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</row>
    <row r="96" spans="1:30" s="40" customFormat="1" ht="23.25" x14ac:dyDescent="0.25">
      <c r="A96" s="39"/>
      <c r="B96" s="52" t="s">
        <v>77</v>
      </c>
      <c r="C96" s="39"/>
      <c r="D96" s="3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</row>
    <row r="97" spans="2:30" x14ac:dyDescent="0.25">
      <c r="B97" s="53" t="s">
        <v>78</v>
      </c>
      <c r="C97" s="54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</row>
    <row r="98" spans="2:30" x14ac:dyDescent="0.25">
      <c r="B98" s="55" t="s">
        <v>79</v>
      </c>
      <c r="C98" s="54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</row>
    <row r="99" spans="2:30" ht="15.75" thickBot="1" x14ac:dyDescent="0.3">
      <c r="B99" s="56" t="s">
        <v>80</v>
      </c>
      <c r="C99" s="57"/>
      <c r="D99" s="58"/>
      <c r="E99" s="51"/>
      <c r="F99" s="51"/>
      <c r="G99" s="51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</row>
    <row r="100" spans="2:30" x14ac:dyDescent="0.25">
      <c r="C100" s="1"/>
    </row>
    <row r="101" spans="2:30" x14ac:dyDescent="0.25">
      <c r="C101" s="1"/>
    </row>
    <row r="102" spans="2:30" ht="53.25" customHeight="1" x14ac:dyDescent="0.25">
      <c r="C102" s="1"/>
    </row>
    <row r="103" spans="2:30" x14ac:dyDescent="0.25">
      <c r="C103" s="1"/>
    </row>
    <row r="104" spans="2:30" x14ac:dyDescent="0.25">
      <c r="C104" s="1"/>
    </row>
    <row r="105" spans="2:30" x14ac:dyDescent="0.25">
      <c r="C105" s="1"/>
    </row>
    <row r="106" spans="2:30" x14ac:dyDescent="0.25">
      <c r="C106" s="1"/>
    </row>
    <row r="107" spans="2:30" x14ac:dyDescent="0.25">
      <c r="C107" s="1"/>
    </row>
    <row r="108" spans="2:30" x14ac:dyDescent="0.25">
      <c r="C108" s="1"/>
    </row>
    <row r="109" spans="2:30" x14ac:dyDescent="0.25">
      <c r="C109" s="1"/>
    </row>
    <row r="110" spans="2:30" x14ac:dyDescent="0.25">
      <c r="C110" s="1"/>
    </row>
    <row r="111" spans="2:30" x14ac:dyDescent="0.25">
      <c r="C111" s="1"/>
    </row>
    <row r="112" spans="2:30" x14ac:dyDescent="0.25">
      <c r="C112" s="1"/>
    </row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  <row r="1370" s="1" customFormat="1" x14ac:dyDescent="0.25"/>
    <row r="1371" s="1" customFormat="1" x14ac:dyDescent="0.25"/>
    <row r="1372" s="1" customFormat="1" x14ac:dyDescent="0.25"/>
    <row r="1373" s="1" customFormat="1" x14ac:dyDescent="0.25"/>
    <row r="1374" s="1" customFormat="1" x14ac:dyDescent="0.25"/>
    <row r="1375" s="1" customFormat="1" x14ac:dyDescent="0.25"/>
    <row r="1376" s="1" customFormat="1" x14ac:dyDescent="0.25"/>
    <row r="1377" s="1" customFormat="1" x14ac:dyDescent="0.25"/>
    <row r="1378" s="1" customFormat="1" x14ac:dyDescent="0.25"/>
    <row r="1379" s="1" customFormat="1" x14ac:dyDescent="0.25"/>
    <row r="1380" s="1" customFormat="1" x14ac:dyDescent="0.25"/>
    <row r="1381" s="1" customFormat="1" x14ac:dyDescent="0.25"/>
    <row r="1382" s="1" customFormat="1" x14ac:dyDescent="0.25"/>
    <row r="1383" s="1" customFormat="1" x14ac:dyDescent="0.25"/>
    <row r="1384" s="1" customFormat="1" x14ac:dyDescent="0.25"/>
    <row r="1385" s="1" customFormat="1" x14ac:dyDescent="0.25"/>
    <row r="1386" s="1" customFormat="1" x14ac:dyDescent="0.25"/>
    <row r="1387" s="1" customFormat="1" x14ac:dyDescent="0.25"/>
    <row r="1388" s="1" customFormat="1" x14ac:dyDescent="0.25"/>
    <row r="1389" s="1" customFormat="1" x14ac:dyDescent="0.25"/>
    <row r="1390" s="1" customFormat="1" x14ac:dyDescent="0.25"/>
    <row r="1391" s="1" customFormat="1" x14ac:dyDescent="0.25"/>
    <row r="1392" s="1" customFormat="1" x14ac:dyDescent="0.25"/>
    <row r="1393" s="1" customFormat="1" x14ac:dyDescent="0.25"/>
    <row r="1394" s="1" customFormat="1" x14ac:dyDescent="0.25"/>
    <row r="1395" s="1" customFormat="1" x14ac:dyDescent="0.25"/>
    <row r="1396" s="1" customFormat="1" x14ac:dyDescent="0.25"/>
    <row r="1397" s="1" customFormat="1" x14ac:dyDescent="0.25"/>
    <row r="1398" s="1" customFormat="1" x14ac:dyDescent="0.25"/>
    <row r="1399" s="1" customFormat="1" x14ac:dyDescent="0.25"/>
    <row r="1400" s="1" customFormat="1" x14ac:dyDescent="0.25"/>
    <row r="1401" s="1" customFormat="1" x14ac:dyDescent="0.25"/>
    <row r="1402" s="1" customFormat="1" x14ac:dyDescent="0.25"/>
    <row r="1403" s="1" customFormat="1" x14ac:dyDescent="0.25"/>
    <row r="1404" s="1" customFormat="1" x14ac:dyDescent="0.25"/>
    <row r="1405" s="1" customFormat="1" x14ac:dyDescent="0.25"/>
    <row r="1406" s="1" customFormat="1" x14ac:dyDescent="0.25"/>
    <row r="1407" s="1" customFormat="1" x14ac:dyDescent="0.25"/>
    <row r="1408" s="1" customFormat="1" x14ac:dyDescent="0.25"/>
    <row r="1409" s="1" customFormat="1" x14ac:dyDescent="0.25"/>
    <row r="1410" s="1" customFormat="1" x14ac:dyDescent="0.25"/>
    <row r="1411" s="1" customFormat="1" x14ac:dyDescent="0.25"/>
    <row r="1412" s="1" customFormat="1" x14ac:dyDescent="0.25"/>
    <row r="1413" s="1" customFormat="1" x14ac:dyDescent="0.25"/>
    <row r="1414" s="1" customFormat="1" x14ac:dyDescent="0.25"/>
    <row r="1415" s="1" customFormat="1" x14ac:dyDescent="0.25"/>
    <row r="1416" s="1" customFormat="1" x14ac:dyDescent="0.25"/>
    <row r="1417" s="1" customFormat="1" x14ac:dyDescent="0.25"/>
    <row r="1418" s="1" customFormat="1" x14ac:dyDescent="0.25"/>
    <row r="1419" s="1" customFormat="1" x14ac:dyDescent="0.25"/>
    <row r="1420" s="1" customFormat="1" x14ac:dyDescent="0.25"/>
    <row r="1421" s="1" customFormat="1" x14ac:dyDescent="0.25"/>
    <row r="1422" s="1" customFormat="1" x14ac:dyDescent="0.25"/>
    <row r="1423" s="1" customFormat="1" x14ac:dyDescent="0.25"/>
    <row r="1424" s="1" customFormat="1" x14ac:dyDescent="0.25"/>
    <row r="1425" s="1" customFormat="1" x14ac:dyDescent="0.25"/>
    <row r="1426" s="1" customFormat="1" x14ac:dyDescent="0.25"/>
    <row r="1427" s="1" customFormat="1" x14ac:dyDescent="0.25"/>
    <row r="1428" s="1" customFormat="1" x14ac:dyDescent="0.25"/>
    <row r="1429" s="1" customFormat="1" x14ac:dyDescent="0.25"/>
    <row r="1430" s="1" customFormat="1" x14ac:dyDescent="0.25"/>
    <row r="1431" s="1" customFormat="1" x14ac:dyDescent="0.25"/>
    <row r="1432" s="1" customForma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x14ac:dyDescent="0.25"/>
    <row r="1448" s="1" customFormat="1" x14ac:dyDescent="0.25"/>
    <row r="1449" s="1" customFormat="1" x14ac:dyDescent="0.25"/>
    <row r="1450" s="1" customFormat="1" x14ac:dyDescent="0.25"/>
    <row r="1451" s="1" customFormat="1" x14ac:dyDescent="0.25"/>
    <row r="1452" s="1" customFormat="1" x14ac:dyDescent="0.25"/>
    <row r="1453" s="1" customFormat="1" x14ac:dyDescent="0.25"/>
    <row r="1454" s="1" customFormat="1" x14ac:dyDescent="0.25"/>
    <row r="1455" s="1" customFormat="1" x14ac:dyDescent="0.25"/>
    <row r="1456" s="1" customFormat="1" x14ac:dyDescent="0.25"/>
    <row r="1457" s="1" customFormat="1" x14ac:dyDescent="0.25"/>
    <row r="1458" s="1" customFormat="1" x14ac:dyDescent="0.25"/>
    <row r="1459" s="1" customFormat="1" x14ac:dyDescent="0.25"/>
    <row r="1460" s="1" customFormat="1" x14ac:dyDescent="0.25"/>
    <row r="1461" s="1" customFormat="1" x14ac:dyDescent="0.25"/>
    <row r="1462" s="1" customFormat="1" x14ac:dyDescent="0.25"/>
    <row r="1463" s="1" customFormat="1" x14ac:dyDescent="0.25"/>
    <row r="1464" s="1" customFormat="1" x14ac:dyDescent="0.25"/>
    <row r="1465" s="1" customFormat="1" x14ac:dyDescent="0.25"/>
    <row r="1466" s="1" customFormat="1" x14ac:dyDescent="0.25"/>
    <row r="1467" s="1" customFormat="1" x14ac:dyDescent="0.25"/>
    <row r="1468" s="1" customFormat="1" x14ac:dyDescent="0.25"/>
    <row r="1469" s="1" customFormat="1" x14ac:dyDescent="0.25"/>
    <row r="1470" s="1" customFormat="1" x14ac:dyDescent="0.25"/>
    <row r="1471" s="1" customFormat="1" x14ac:dyDescent="0.25"/>
    <row r="1472" s="1" customFormat="1" x14ac:dyDescent="0.25"/>
    <row r="1473" s="1" customFormat="1" x14ac:dyDescent="0.25"/>
    <row r="1474" s="1" customFormat="1" x14ac:dyDescent="0.25"/>
    <row r="1475" s="1" customFormat="1" x14ac:dyDescent="0.25"/>
    <row r="1476" s="1" customFormat="1" x14ac:dyDescent="0.25"/>
    <row r="1477" s="1" customFormat="1" x14ac:dyDescent="0.25"/>
    <row r="1478" s="1" customFormat="1" x14ac:dyDescent="0.25"/>
    <row r="1479" s="1" customFormat="1" x14ac:dyDescent="0.25"/>
    <row r="1480" s="1" customFormat="1" x14ac:dyDescent="0.25"/>
    <row r="1481" s="1" customFormat="1" x14ac:dyDescent="0.25"/>
    <row r="1482" s="1" customFormat="1" x14ac:dyDescent="0.25"/>
    <row r="1483" s="1" customFormat="1" x14ac:dyDescent="0.25"/>
    <row r="1484" s="1" customFormat="1" x14ac:dyDescent="0.25"/>
    <row r="1485" s="1" customFormat="1" x14ac:dyDescent="0.25"/>
    <row r="1486" s="1" customFormat="1" x14ac:dyDescent="0.25"/>
    <row r="1487" s="1" customFormat="1" x14ac:dyDescent="0.25"/>
    <row r="1488" s="1" customFormat="1" x14ac:dyDescent="0.25"/>
    <row r="1489" s="1" customFormat="1" x14ac:dyDescent="0.25"/>
    <row r="1490" s="1" customFormat="1" x14ac:dyDescent="0.25"/>
    <row r="1491" s="1" customFormat="1" x14ac:dyDescent="0.25"/>
    <row r="1492" s="1" customFormat="1" x14ac:dyDescent="0.25"/>
    <row r="1493" s="1" customFormat="1" x14ac:dyDescent="0.25"/>
    <row r="1494" s="1" customFormat="1" x14ac:dyDescent="0.25"/>
    <row r="1495" s="1" customFormat="1" x14ac:dyDescent="0.25"/>
    <row r="1496" s="1" customFormat="1" x14ac:dyDescent="0.25"/>
    <row r="1497" s="1" customFormat="1" x14ac:dyDescent="0.25"/>
    <row r="1498" s="1" customFormat="1" x14ac:dyDescent="0.25"/>
    <row r="1499" s="1" customFormat="1" x14ac:dyDescent="0.25"/>
    <row r="1500" s="1" customFormat="1" x14ac:dyDescent="0.25"/>
    <row r="1501" s="1" customFormat="1" x14ac:dyDescent="0.25"/>
    <row r="1502" s="1" customFormat="1" x14ac:dyDescent="0.25"/>
    <row r="1503" s="1" customFormat="1" x14ac:dyDescent="0.25"/>
    <row r="1504" s="1" customFormat="1" x14ac:dyDescent="0.25"/>
    <row r="1505" s="1" customFormat="1" x14ac:dyDescent="0.25"/>
    <row r="1506" s="1" customFormat="1" x14ac:dyDescent="0.25"/>
    <row r="1507" s="1" customFormat="1" x14ac:dyDescent="0.25"/>
    <row r="1508" s="1" customFormat="1" x14ac:dyDescent="0.25"/>
    <row r="1509" s="1" customFormat="1" x14ac:dyDescent="0.25"/>
    <row r="1510" s="1" customFormat="1" x14ac:dyDescent="0.25"/>
    <row r="1511" s="1" customFormat="1" x14ac:dyDescent="0.25"/>
    <row r="1512" s="1" customFormat="1" x14ac:dyDescent="0.25"/>
    <row r="1513" s="1" customFormat="1" x14ac:dyDescent="0.25"/>
    <row r="1514" s="1" customFormat="1" x14ac:dyDescent="0.25"/>
    <row r="1515" s="1" customFormat="1" x14ac:dyDescent="0.25"/>
    <row r="1516" s="1" customFormat="1" x14ac:dyDescent="0.25"/>
    <row r="1517" s="1" customFormat="1" x14ac:dyDescent="0.25"/>
    <row r="1518" s="1" customFormat="1" x14ac:dyDescent="0.25"/>
    <row r="1519" s="1" customFormat="1" x14ac:dyDescent="0.25"/>
    <row r="1520" s="1" customFormat="1" x14ac:dyDescent="0.25"/>
    <row r="1521" s="1" customFormat="1" x14ac:dyDescent="0.25"/>
    <row r="1522" s="1" customFormat="1" x14ac:dyDescent="0.25"/>
    <row r="1523" s="1" customFormat="1" x14ac:dyDescent="0.25"/>
    <row r="1524" s="1" customFormat="1" x14ac:dyDescent="0.25"/>
    <row r="1525" s="1" customFormat="1" x14ac:dyDescent="0.25"/>
    <row r="1526" s="1" customFormat="1" x14ac:dyDescent="0.25"/>
    <row r="1527" s="1" customFormat="1" x14ac:dyDescent="0.25"/>
    <row r="1528" s="1" customFormat="1" x14ac:dyDescent="0.25"/>
    <row r="1529" s="1" customFormat="1" x14ac:dyDescent="0.25"/>
    <row r="1530" s="1" customFormat="1" x14ac:dyDescent="0.25"/>
    <row r="1531" s="1" customFormat="1" x14ac:dyDescent="0.25"/>
    <row r="1532" s="1" customFormat="1" x14ac:dyDescent="0.25"/>
    <row r="1533" s="1" customFormat="1" x14ac:dyDescent="0.25"/>
    <row r="1534" s="1" customFormat="1" x14ac:dyDescent="0.25"/>
    <row r="1535" s="1" customFormat="1" x14ac:dyDescent="0.25"/>
    <row r="1536" s="1" customFormat="1" x14ac:dyDescent="0.25"/>
    <row r="1537" s="1" customFormat="1" x14ac:dyDescent="0.25"/>
    <row r="1538" s="1" customFormat="1" x14ac:dyDescent="0.25"/>
    <row r="1539" s="1" customFormat="1" x14ac:dyDescent="0.25"/>
    <row r="1540" s="1" customFormat="1" x14ac:dyDescent="0.25"/>
    <row r="1541" s="1" customFormat="1" x14ac:dyDescent="0.25"/>
    <row r="1542" s="1" customFormat="1" x14ac:dyDescent="0.25"/>
    <row r="1543" s="1" customFormat="1" x14ac:dyDescent="0.25"/>
    <row r="1544" s="1" customFormat="1" x14ac:dyDescent="0.25"/>
    <row r="1545" s="1" customFormat="1" x14ac:dyDescent="0.25"/>
    <row r="1546" s="1" customFormat="1" x14ac:dyDescent="0.25"/>
    <row r="1547" s="1" customFormat="1" x14ac:dyDescent="0.25"/>
    <row r="1548" s="1" customFormat="1" x14ac:dyDescent="0.25"/>
    <row r="1549" s="1" customFormat="1" x14ac:dyDescent="0.25"/>
    <row r="1550" s="1" customFormat="1" x14ac:dyDescent="0.25"/>
    <row r="1551" s="1" customFormat="1" x14ac:dyDescent="0.25"/>
    <row r="1552" s="1" customFormat="1" x14ac:dyDescent="0.25"/>
    <row r="1553" s="1" customFormat="1" x14ac:dyDescent="0.25"/>
    <row r="1554" s="1" customFormat="1" x14ac:dyDescent="0.25"/>
    <row r="1555" s="1" customFormat="1" x14ac:dyDescent="0.25"/>
    <row r="1556" s="1" customFormat="1" x14ac:dyDescent="0.25"/>
    <row r="1557" s="1" customFormat="1" x14ac:dyDescent="0.25"/>
    <row r="1558" s="1" customFormat="1" x14ac:dyDescent="0.25"/>
    <row r="1559" s="1" customFormat="1" x14ac:dyDescent="0.25"/>
    <row r="1560" s="1" customFormat="1" x14ac:dyDescent="0.25"/>
    <row r="1561" s="1" customFormat="1" x14ac:dyDescent="0.25"/>
    <row r="1562" s="1" customFormat="1" x14ac:dyDescent="0.25"/>
    <row r="1563" s="1" customFormat="1" x14ac:dyDescent="0.25"/>
    <row r="1564" s="1" customFormat="1" x14ac:dyDescent="0.25"/>
    <row r="1565" s="1" customFormat="1" x14ac:dyDescent="0.25"/>
    <row r="1566" s="1" customFormat="1" x14ac:dyDescent="0.25"/>
    <row r="1567" s="1" customFormat="1" x14ac:dyDescent="0.25"/>
    <row r="1568" s="1" customFormat="1" x14ac:dyDescent="0.25"/>
    <row r="1569" s="1" customFormat="1" x14ac:dyDescent="0.25"/>
    <row r="1570" s="1" customFormat="1" x14ac:dyDescent="0.25"/>
    <row r="1571" s="1" customFormat="1" x14ac:dyDescent="0.25"/>
    <row r="1572" s="1" customFormat="1" x14ac:dyDescent="0.25"/>
    <row r="1573" s="1" customFormat="1" x14ac:dyDescent="0.25"/>
    <row r="1574" s="1" customFormat="1" x14ac:dyDescent="0.25"/>
    <row r="1575" s="1" customFormat="1" x14ac:dyDescent="0.25"/>
    <row r="1576" s="1" customFormat="1" x14ac:dyDescent="0.25"/>
    <row r="1577" s="1" customFormat="1" x14ac:dyDescent="0.25"/>
    <row r="1578" s="1" customFormat="1" x14ac:dyDescent="0.25"/>
    <row r="1579" s="1" customFormat="1" x14ac:dyDescent="0.25"/>
    <row r="1580" s="1" customFormat="1" x14ac:dyDescent="0.25"/>
    <row r="1581" s="1" customFormat="1" x14ac:dyDescent="0.25"/>
    <row r="1582" s="1" customFormat="1" x14ac:dyDescent="0.25"/>
    <row r="1583" s="1" customFormat="1" x14ac:dyDescent="0.25"/>
    <row r="1584" s="1" customFormat="1" x14ac:dyDescent="0.25"/>
    <row r="1585" s="1" customFormat="1" x14ac:dyDescent="0.25"/>
    <row r="1586" s="1" customFormat="1" x14ac:dyDescent="0.25"/>
    <row r="1587" s="1" customFormat="1" x14ac:dyDescent="0.25"/>
    <row r="1588" s="1" customFormat="1" x14ac:dyDescent="0.25"/>
    <row r="1589" s="1" customFormat="1" x14ac:dyDescent="0.25"/>
    <row r="1590" s="1" customFormat="1" x14ac:dyDescent="0.25"/>
    <row r="1591" s="1" customFormat="1" x14ac:dyDescent="0.25"/>
    <row r="1592" s="1" customFormat="1" x14ac:dyDescent="0.25"/>
    <row r="1593" s="1" customFormat="1" x14ac:dyDescent="0.25"/>
    <row r="1594" s="1" customFormat="1" x14ac:dyDescent="0.25"/>
    <row r="1595" s="1" customFormat="1" x14ac:dyDescent="0.25"/>
    <row r="1596" s="1" customFormat="1" x14ac:dyDescent="0.25"/>
    <row r="1597" s="1" customFormat="1" x14ac:dyDescent="0.25"/>
    <row r="1598" s="1" customFormat="1" x14ac:dyDescent="0.25"/>
    <row r="1599" s="1" customFormat="1" x14ac:dyDescent="0.25"/>
    <row r="1600" s="1" customFormat="1" x14ac:dyDescent="0.25"/>
    <row r="1601" s="1" customFormat="1" x14ac:dyDescent="0.25"/>
    <row r="1602" s="1" customFormat="1" x14ac:dyDescent="0.25"/>
    <row r="1603" s="1" customFormat="1" x14ac:dyDescent="0.25"/>
    <row r="1604" s="1" customFormat="1" x14ac:dyDescent="0.25"/>
    <row r="1605" s="1" customFormat="1" x14ac:dyDescent="0.25"/>
    <row r="1606" s="1" customFormat="1" x14ac:dyDescent="0.25"/>
    <row r="1607" s="1" customFormat="1" x14ac:dyDescent="0.25"/>
    <row r="1608" s="1" customFormat="1" x14ac:dyDescent="0.25"/>
    <row r="1609" s="1" customFormat="1" x14ac:dyDescent="0.25"/>
    <row r="1610" s="1" customFormat="1" x14ac:dyDescent="0.25"/>
    <row r="1611" s="1" customFormat="1" x14ac:dyDescent="0.25"/>
    <row r="1612" s="1" customFormat="1" x14ac:dyDescent="0.25"/>
    <row r="1613" s="1" customFormat="1" x14ac:dyDescent="0.25"/>
    <row r="1614" s="1" customFormat="1" x14ac:dyDescent="0.25"/>
    <row r="1615" s="1" customFormat="1" x14ac:dyDescent="0.25"/>
    <row r="1616" s="1" customFormat="1" x14ac:dyDescent="0.25"/>
    <row r="1617" s="1" customFormat="1" x14ac:dyDescent="0.25"/>
    <row r="1618" s="1" customFormat="1" x14ac:dyDescent="0.25"/>
    <row r="1619" s="1" customFormat="1" x14ac:dyDescent="0.25"/>
    <row r="1620" s="1" customFormat="1" x14ac:dyDescent="0.25"/>
    <row r="1621" s="1" customFormat="1" x14ac:dyDescent="0.25"/>
    <row r="1622" s="1" customFormat="1" x14ac:dyDescent="0.25"/>
    <row r="1623" s="1" customFormat="1" x14ac:dyDescent="0.25"/>
    <row r="1624" s="1" customFormat="1" x14ac:dyDescent="0.25"/>
    <row r="1625" s="1" customFormat="1" x14ac:dyDescent="0.25"/>
    <row r="1626" s="1" customFormat="1" x14ac:dyDescent="0.25"/>
    <row r="1627" s="1" customFormat="1" x14ac:dyDescent="0.25"/>
    <row r="1628" s="1" customFormat="1" x14ac:dyDescent="0.25"/>
    <row r="1629" s="1" customFormat="1" x14ac:dyDescent="0.25"/>
    <row r="1630" s="1" customFormat="1" x14ac:dyDescent="0.25"/>
    <row r="1631" s="1" customFormat="1" x14ac:dyDescent="0.25"/>
    <row r="1632" s="1" customFormat="1" x14ac:dyDescent="0.25"/>
    <row r="1633" s="1" customFormat="1" x14ac:dyDescent="0.25"/>
    <row r="1634" s="1" customFormat="1" x14ac:dyDescent="0.25"/>
    <row r="1635" s="1" customFormat="1" x14ac:dyDescent="0.25"/>
    <row r="1636" s="1" customFormat="1" x14ac:dyDescent="0.25"/>
    <row r="1637" s="1" customFormat="1" x14ac:dyDescent="0.25"/>
    <row r="1638" s="1" customFormat="1" x14ac:dyDescent="0.25"/>
    <row r="1639" s="1" customFormat="1" x14ac:dyDescent="0.25"/>
    <row r="1640" s="1" customFormat="1" x14ac:dyDescent="0.25"/>
    <row r="1641" s="1" customFormat="1" x14ac:dyDescent="0.25"/>
    <row r="1642" s="1" customFormat="1" x14ac:dyDescent="0.25"/>
    <row r="1643" s="1" customFormat="1" x14ac:dyDescent="0.25"/>
    <row r="1644" s="1" customFormat="1" x14ac:dyDescent="0.25"/>
    <row r="1645" s="1" customFormat="1" x14ac:dyDescent="0.25"/>
    <row r="1646" s="1" customFormat="1" x14ac:dyDescent="0.25"/>
    <row r="1647" s="1" customFormat="1" x14ac:dyDescent="0.25"/>
    <row r="1648" s="1" customFormat="1" x14ac:dyDescent="0.25"/>
    <row r="1649" s="1" customFormat="1" x14ac:dyDescent="0.25"/>
    <row r="1650" s="1" customFormat="1" x14ac:dyDescent="0.25"/>
    <row r="1651" s="1" customFormat="1" x14ac:dyDescent="0.25"/>
    <row r="1652" s="1" customFormat="1" x14ac:dyDescent="0.25"/>
    <row r="1653" s="1" customFormat="1" x14ac:dyDescent="0.25"/>
    <row r="1654" s="1" customFormat="1" x14ac:dyDescent="0.25"/>
    <row r="1655" s="1" customFormat="1" x14ac:dyDescent="0.25"/>
    <row r="1656" s="1" customFormat="1" x14ac:dyDescent="0.25"/>
    <row r="1657" s="1" customFormat="1" x14ac:dyDescent="0.25"/>
    <row r="1658" s="1" customFormat="1" x14ac:dyDescent="0.25"/>
    <row r="1659" s="1" customFormat="1" x14ac:dyDescent="0.25"/>
    <row r="1660" s="1" customFormat="1" x14ac:dyDescent="0.25"/>
    <row r="1661" s="1" customFormat="1" x14ac:dyDescent="0.25"/>
    <row r="1662" s="1" customFormat="1" x14ac:dyDescent="0.25"/>
    <row r="1663" s="1" customFormat="1" x14ac:dyDescent="0.25"/>
    <row r="1664" s="1" customFormat="1" x14ac:dyDescent="0.25"/>
    <row r="1665" s="1" customFormat="1" x14ac:dyDescent="0.25"/>
    <row r="1666" s="1" customFormat="1" x14ac:dyDescent="0.25"/>
    <row r="1667" s="1" customFormat="1" x14ac:dyDescent="0.25"/>
    <row r="1668" s="1" customFormat="1" x14ac:dyDescent="0.25"/>
    <row r="1669" s="1" customFormat="1" x14ac:dyDescent="0.25"/>
    <row r="1670" s="1" customFormat="1" x14ac:dyDescent="0.25"/>
    <row r="1671" s="1" customFormat="1" x14ac:dyDescent="0.25"/>
    <row r="1672" s="1" customFormat="1" x14ac:dyDescent="0.25"/>
    <row r="1673" s="1" customFormat="1" x14ac:dyDescent="0.25"/>
    <row r="1674" s="1" customFormat="1" x14ac:dyDescent="0.25"/>
    <row r="1675" s="1" customFormat="1" x14ac:dyDescent="0.25"/>
    <row r="1676" s="1" customFormat="1" x14ac:dyDescent="0.25"/>
    <row r="1677" s="1" customFormat="1" x14ac:dyDescent="0.25"/>
    <row r="1678" s="1" customFormat="1" x14ac:dyDescent="0.25"/>
    <row r="1679" s="1" customFormat="1" x14ac:dyDescent="0.25"/>
    <row r="1680" s="1" customFormat="1" x14ac:dyDescent="0.25"/>
    <row r="1681" s="1" customFormat="1" x14ac:dyDescent="0.25"/>
    <row r="1682" s="1" customFormat="1" x14ac:dyDescent="0.25"/>
    <row r="1683" s="1" customFormat="1" x14ac:dyDescent="0.25"/>
    <row r="1684" s="1" customFormat="1" x14ac:dyDescent="0.25"/>
    <row r="1685" s="1" customFormat="1" x14ac:dyDescent="0.25"/>
    <row r="1686" s="1" customFormat="1" x14ac:dyDescent="0.25"/>
    <row r="1687" s="1" customFormat="1" x14ac:dyDescent="0.25"/>
    <row r="1688" s="1" customFormat="1" x14ac:dyDescent="0.25"/>
    <row r="1689" s="1" customFormat="1" x14ac:dyDescent="0.25"/>
    <row r="1690" s="1" customFormat="1" x14ac:dyDescent="0.25"/>
    <row r="1691" s="1" customFormat="1" x14ac:dyDescent="0.25"/>
    <row r="1692" s="1" customFormat="1" x14ac:dyDescent="0.25"/>
    <row r="1693" s="1" customFormat="1" x14ac:dyDescent="0.25"/>
    <row r="1694" s="1" customFormat="1" x14ac:dyDescent="0.25"/>
    <row r="1695" s="1" customFormat="1" x14ac:dyDescent="0.25"/>
    <row r="1696" s="1" customFormat="1" x14ac:dyDescent="0.25"/>
    <row r="1697" s="1" customFormat="1" x14ac:dyDescent="0.25"/>
    <row r="1698" s="1" customFormat="1" x14ac:dyDescent="0.25"/>
    <row r="1699" s="1" customFormat="1" x14ac:dyDescent="0.25"/>
    <row r="1700" s="1" customFormat="1" x14ac:dyDescent="0.25"/>
    <row r="1701" s="1" customFormat="1" x14ac:dyDescent="0.25"/>
    <row r="1702" s="1" customFormat="1" x14ac:dyDescent="0.25"/>
    <row r="1703" s="1" customFormat="1" x14ac:dyDescent="0.25"/>
    <row r="1704" s="1" customFormat="1" x14ac:dyDescent="0.25"/>
    <row r="1705" s="1" customFormat="1" x14ac:dyDescent="0.25"/>
    <row r="1706" s="1" customFormat="1" x14ac:dyDescent="0.25"/>
    <row r="1707" s="1" customFormat="1" x14ac:dyDescent="0.25"/>
    <row r="1708" s="1" customFormat="1" x14ac:dyDescent="0.25"/>
    <row r="1709" s="1" customFormat="1" x14ac:dyDescent="0.25"/>
    <row r="1710" s="1" customFormat="1" x14ac:dyDescent="0.25"/>
    <row r="1711" s="1" customFormat="1" x14ac:dyDescent="0.25"/>
    <row r="1712" s="1" customFormat="1" x14ac:dyDescent="0.25"/>
    <row r="1713" s="1" customFormat="1" x14ac:dyDescent="0.25"/>
    <row r="1714" s="1" customFormat="1" x14ac:dyDescent="0.25"/>
    <row r="1715" s="1" customFormat="1" x14ac:dyDescent="0.25"/>
    <row r="1716" s="1" customFormat="1" x14ac:dyDescent="0.25"/>
    <row r="1717" s="1" customFormat="1" x14ac:dyDescent="0.25"/>
    <row r="1718" s="1" customFormat="1" x14ac:dyDescent="0.25"/>
    <row r="1719" s="1" customFormat="1" x14ac:dyDescent="0.25"/>
    <row r="1720" s="1" customFormat="1" x14ac:dyDescent="0.25"/>
    <row r="1721" s="1" customFormat="1" x14ac:dyDescent="0.25"/>
    <row r="1722" s="1" customFormat="1" x14ac:dyDescent="0.25"/>
    <row r="1723" s="1" customFormat="1" x14ac:dyDescent="0.25"/>
    <row r="1724" s="1" customFormat="1" x14ac:dyDescent="0.25"/>
    <row r="1725" s="1" customFormat="1" x14ac:dyDescent="0.25"/>
    <row r="1726" s="1" customFormat="1" x14ac:dyDescent="0.25"/>
    <row r="1727" s="1" customFormat="1" x14ac:dyDescent="0.25"/>
    <row r="1728" s="1" customFormat="1" x14ac:dyDescent="0.25"/>
    <row r="1729" s="1" customFormat="1" x14ac:dyDescent="0.25"/>
    <row r="1730" s="1" customFormat="1" x14ac:dyDescent="0.25"/>
    <row r="1731" s="1" customFormat="1" x14ac:dyDescent="0.25"/>
    <row r="1732" s="1" customFormat="1" x14ac:dyDescent="0.25"/>
    <row r="1733" s="1" customFormat="1" x14ac:dyDescent="0.25"/>
    <row r="1734" s="1" customFormat="1" x14ac:dyDescent="0.25"/>
    <row r="1735" s="1" customFormat="1" x14ac:dyDescent="0.25"/>
    <row r="1736" s="1" customFormat="1" x14ac:dyDescent="0.25"/>
    <row r="1737" s="1" customFormat="1" x14ac:dyDescent="0.25"/>
    <row r="1738" s="1" customFormat="1" x14ac:dyDescent="0.25"/>
    <row r="1739" s="1" customFormat="1" x14ac:dyDescent="0.25"/>
    <row r="1740" s="1" customFormat="1" x14ac:dyDescent="0.25"/>
    <row r="1741" s="1" customFormat="1" x14ac:dyDescent="0.25"/>
    <row r="1742" s="1" customFormat="1" x14ac:dyDescent="0.25"/>
    <row r="1743" s="1" customFormat="1" x14ac:dyDescent="0.25"/>
    <row r="1744" s="1" customFormat="1" x14ac:dyDescent="0.25"/>
    <row r="1745" s="1" customFormat="1" x14ac:dyDescent="0.25"/>
    <row r="1746" s="1" customFormat="1" x14ac:dyDescent="0.25"/>
    <row r="1747" s="1" customFormat="1" x14ac:dyDescent="0.25"/>
    <row r="1748" s="1" customFormat="1" x14ac:dyDescent="0.25"/>
    <row r="1749" s="1" customFormat="1" x14ac:dyDescent="0.25"/>
    <row r="1750" s="1" customFormat="1" x14ac:dyDescent="0.25"/>
    <row r="1751" s="1" customFormat="1" x14ac:dyDescent="0.25"/>
    <row r="1752" s="1" customFormat="1" x14ac:dyDescent="0.25"/>
    <row r="1753" s="1" customFormat="1" x14ac:dyDescent="0.25"/>
    <row r="1754" s="1" customFormat="1" x14ac:dyDescent="0.25"/>
    <row r="1755" s="1" customFormat="1" x14ac:dyDescent="0.25"/>
    <row r="1756" s="1" customFormat="1" x14ac:dyDescent="0.25"/>
    <row r="1757" s="1" customFormat="1" x14ac:dyDescent="0.25"/>
    <row r="1758" s="1" customFormat="1" x14ac:dyDescent="0.25"/>
    <row r="1759" s="1" customFormat="1" x14ac:dyDescent="0.25"/>
    <row r="1760" s="1" customFormat="1" x14ac:dyDescent="0.25"/>
    <row r="1761" s="1" customFormat="1" x14ac:dyDescent="0.25"/>
    <row r="1762" s="1" customFormat="1" x14ac:dyDescent="0.25"/>
    <row r="1763" s="1" customFormat="1" x14ac:dyDescent="0.25"/>
    <row r="1764" s="1" customFormat="1" x14ac:dyDescent="0.25"/>
    <row r="1765" s="1" customFormat="1" x14ac:dyDescent="0.25"/>
    <row r="1766" s="1" customFormat="1" x14ac:dyDescent="0.25"/>
    <row r="1767" s="1" customFormat="1" x14ac:dyDescent="0.25"/>
    <row r="1768" s="1" customFormat="1" x14ac:dyDescent="0.25"/>
    <row r="1769" s="1" customFormat="1" x14ac:dyDescent="0.25"/>
    <row r="1770" s="1" customFormat="1" x14ac:dyDescent="0.25"/>
    <row r="1771" s="1" customFormat="1" x14ac:dyDescent="0.25"/>
    <row r="1772" s="1" customFormat="1" x14ac:dyDescent="0.25"/>
    <row r="1773" s="1" customFormat="1" x14ac:dyDescent="0.25"/>
    <row r="1774" s="1" customFormat="1" x14ac:dyDescent="0.25"/>
    <row r="1775" s="1" customFormat="1" x14ac:dyDescent="0.25"/>
    <row r="1776" s="1" customFormat="1" x14ac:dyDescent="0.25"/>
    <row r="1777" s="1" customFormat="1" x14ac:dyDescent="0.25"/>
    <row r="1778" s="1" customFormat="1" x14ac:dyDescent="0.25"/>
    <row r="1779" s="1" customFormat="1" x14ac:dyDescent="0.25"/>
    <row r="1780" s="1" customFormat="1" x14ac:dyDescent="0.25"/>
    <row r="1781" s="1" customFormat="1" x14ac:dyDescent="0.25"/>
    <row r="1782" s="1" customFormat="1" x14ac:dyDescent="0.25"/>
    <row r="1783" s="1" customFormat="1" x14ac:dyDescent="0.25"/>
    <row r="1784" s="1" customFormat="1" x14ac:dyDescent="0.25"/>
    <row r="1785" s="1" customFormat="1" x14ac:dyDescent="0.25"/>
    <row r="1786" s="1" customFormat="1" x14ac:dyDescent="0.25"/>
    <row r="1787" s="1" customFormat="1" x14ac:dyDescent="0.25"/>
    <row r="1788" s="1" customFormat="1" x14ac:dyDescent="0.25"/>
    <row r="1789" s="1" customFormat="1" x14ac:dyDescent="0.25"/>
    <row r="1790" s="1" customFormat="1" x14ac:dyDescent="0.25"/>
    <row r="1791" s="1" customFormat="1" x14ac:dyDescent="0.25"/>
    <row r="1792" s="1" customFormat="1" x14ac:dyDescent="0.25"/>
    <row r="1793" s="1" customFormat="1" x14ac:dyDescent="0.25"/>
    <row r="1794" s="1" customFormat="1" x14ac:dyDescent="0.25"/>
    <row r="1795" s="1" customFormat="1" x14ac:dyDescent="0.25"/>
    <row r="1796" s="1" customFormat="1" x14ac:dyDescent="0.25"/>
    <row r="1797" s="1" customFormat="1" x14ac:dyDescent="0.25"/>
    <row r="1798" s="1" customFormat="1" x14ac:dyDescent="0.25"/>
    <row r="1799" s="1" customFormat="1" x14ac:dyDescent="0.25"/>
    <row r="1800" s="1" customFormat="1" x14ac:dyDescent="0.25"/>
    <row r="1801" s="1" customFormat="1" x14ac:dyDescent="0.25"/>
    <row r="1802" s="1" customFormat="1" x14ac:dyDescent="0.25"/>
    <row r="1803" s="1" customFormat="1" x14ac:dyDescent="0.25"/>
    <row r="1804" s="1" customFormat="1" x14ac:dyDescent="0.25"/>
    <row r="1805" s="1" customFormat="1" x14ac:dyDescent="0.25"/>
    <row r="1806" s="1" customFormat="1" x14ac:dyDescent="0.25"/>
    <row r="1807" s="1" customFormat="1" x14ac:dyDescent="0.25"/>
    <row r="1808" s="1" customFormat="1" x14ac:dyDescent="0.25"/>
    <row r="1809" s="1" customFormat="1" x14ac:dyDescent="0.25"/>
    <row r="1810" s="1" customFormat="1" x14ac:dyDescent="0.25"/>
    <row r="1811" s="1" customFormat="1" x14ac:dyDescent="0.25"/>
    <row r="1812" s="1" customFormat="1" x14ac:dyDescent="0.25"/>
    <row r="1813" s="1" customFormat="1" x14ac:dyDescent="0.25"/>
    <row r="1814" s="1" customFormat="1" x14ac:dyDescent="0.25"/>
    <row r="1815" s="1" customFormat="1" x14ac:dyDescent="0.25"/>
    <row r="1816" s="1" customFormat="1" x14ac:dyDescent="0.25"/>
    <row r="1817" s="1" customFormat="1" x14ac:dyDescent="0.25"/>
    <row r="1818" s="1" customFormat="1" x14ac:dyDescent="0.25"/>
    <row r="1819" s="1" customFormat="1" x14ac:dyDescent="0.25"/>
    <row r="1820" s="1" customFormat="1" x14ac:dyDescent="0.25"/>
    <row r="1821" s="1" customFormat="1" x14ac:dyDescent="0.25"/>
    <row r="1822" s="1" customFormat="1" x14ac:dyDescent="0.25"/>
    <row r="1823" s="1" customFormat="1" x14ac:dyDescent="0.25"/>
    <row r="1824" s="1" customFormat="1" x14ac:dyDescent="0.25"/>
    <row r="1825" s="1" customFormat="1" x14ac:dyDescent="0.25"/>
    <row r="1826" s="1" customFormat="1" x14ac:dyDescent="0.25"/>
    <row r="1827" s="1" customFormat="1" x14ac:dyDescent="0.25"/>
    <row r="1828" s="1" customFormat="1" x14ac:dyDescent="0.25"/>
    <row r="1829" s="1" customFormat="1" x14ac:dyDescent="0.25"/>
    <row r="1830" s="1" customFormat="1" x14ac:dyDescent="0.25"/>
    <row r="1831" s="1" customFormat="1" x14ac:dyDescent="0.25"/>
    <row r="1832" s="1" customFormat="1" x14ac:dyDescent="0.25"/>
    <row r="1833" s="1" customFormat="1" x14ac:dyDescent="0.25"/>
    <row r="1834" s="1" customFormat="1" x14ac:dyDescent="0.25"/>
    <row r="1835" s="1" customFormat="1" x14ac:dyDescent="0.25"/>
    <row r="1836" s="1" customFormat="1" x14ac:dyDescent="0.25"/>
    <row r="1837" s="1" customFormat="1" x14ac:dyDescent="0.25"/>
    <row r="1838" s="1" customFormat="1" x14ac:dyDescent="0.25"/>
    <row r="1839" s="1" customFormat="1" x14ac:dyDescent="0.25"/>
    <row r="1840" s="1" customFormat="1" x14ac:dyDescent="0.25"/>
    <row r="1841" s="1" customFormat="1" x14ac:dyDescent="0.25"/>
    <row r="1842" s="1" customFormat="1" x14ac:dyDescent="0.25"/>
    <row r="1843" s="1" customFormat="1" x14ac:dyDescent="0.25"/>
    <row r="1844" s="1" customFormat="1" x14ac:dyDescent="0.25"/>
    <row r="1845" s="1" customFormat="1" x14ac:dyDescent="0.25"/>
    <row r="1846" s="1" customFormat="1" x14ac:dyDescent="0.25"/>
    <row r="1847" s="1" customFormat="1" x14ac:dyDescent="0.25"/>
    <row r="1848" s="1" customFormat="1" x14ac:dyDescent="0.25"/>
    <row r="1849" s="1" customFormat="1" x14ac:dyDescent="0.25"/>
    <row r="1850" s="1" customFormat="1" x14ac:dyDescent="0.25"/>
    <row r="1851" s="1" customFormat="1" x14ac:dyDescent="0.25"/>
    <row r="1852" s="1" customFormat="1" x14ac:dyDescent="0.25"/>
    <row r="1853" s="1" customFormat="1" x14ac:dyDescent="0.25"/>
    <row r="1854" s="1" customFormat="1" x14ac:dyDescent="0.25"/>
    <row r="1855" s="1" customFormat="1" x14ac:dyDescent="0.25"/>
    <row r="1856" s="1" customFormat="1" x14ac:dyDescent="0.25"/>
    <row r="1857" s="1" customFormat="1" x14ac:dyDescent="0.25"/>
    <row r="1858" s="1" customFormat="1" x14ac:dyDescent="0.25"/>
    <row r="1859" s="1" customFormat="1" x14ac:dyDescent="0.25"/>
    <row r="1860" s="1" customFormat="1" x14ac:dyDescent="0.25"/>
    <row r="1861" s="1" customFormat="1" x14ac:dyDescent="0.25"/>
    <row r="1862" s="1" customFormat="1" x14ac:dyDescent="0.25"/>
    <row r="1863" s="1" customFormat="1" x14ac:dyDescent="0.25"/>
    <row r="1864" s="1" customFormat="1" x14ac:dyDescent="0.25"/>
    <row r="1865" s="1" customFormat="1" x14ac:dyDescent="0.25"/>
    <row r="1866" s="1" customFormat="1" x14ac:dyDescent="0.25"/>
    <row r="1867" s="1" customFormat="1" x14ac:dyDescent="0.25"/>
    <row r="1868" s="1" customFormat="1" x14ac:dyDescent="0.25"/>
    <row r="1869" s="1" customFormat="1" x14ac:dyDescent="0.25"/>
    <row r="1870" s="1" customFormat="1" x14ac:dyDescent="0.25"/>
    <row r="1871" s="1" customFormat="1" x14ac:dyDescent="0.25"/>
    <row r="1872" s="1" customFormat="1" x14ac:dyDescent="0.25"/>
    <row r="1873" s="1" customFormat="1" x14ac:dyDescent="0.25"/>
    <row r="1874" s="1" customFormat="1" x14ac:dyDescent="0.25"/>
    <row r="1875" s="1" customFormat="1" x14ac:dyDescent="0.25"/>
    <row r="1876" s="1" customFormat="1" x14ac:dyDescent="0.25"/>
    <row r="1877" s="1" customFormat="1" x14ac:dyDescent="0.25"/>
    <row r="1878" s="1" customFormat="1" x14ac:dyDescent="0.25"/>
    <row r="1879" s="1" customFormat="1" x14ac:dyDescent="0.25"/>
    <row r="1880" s="1" customFormat="1" x14ac:dyDescent="0.25"/>
    <row r="1881" s="1" customFormat="1" x14ac:dyDescent="0.25"/>
    <row r="1882" s="1" customFormat="1" x14ac:dyDescent="0.25"/>
    <row r="1883" s="1" customFormat="1" x14ac:dyDescent="0.25"/>
    <row r="1884" s="1" customFormat="1" x14ac:dyDescent="0.25"/>
    <row r="1885" s="1" customFormat="1" x14ac:dyDescent="0.25"/>
    <row r="1886" s="1" customFormat="1" x14ac:dyDescent="0.25"/>
    <row r="1887" s="1" customFormat="1" x14ac:dyDescent="0.25"/>
    <row r="1888" s="1" customFormat="1" x14ac:dyDescent="0.25"/>
    <row r="1889" s="1" customFormat="1" x14ac:dyDescent="0.25"/>
    <row r="1890" s="1" customFormat="1" x14ac:dyDescent="0.25"/>
    <row r="1891" s="1" customFormat="1" x14ac:dyDescent="0.25"/>
    <row r="1892" s="1" customFormat="1" x14ac:dyDescent="0.25"/>
    <row r="1893" s="1" customFormat="1" x14ac:dyDescent="0.25"/>
    <row r="1894" s="1" customFormat="1" x14ac:dyDescent="0.25"/>
    <row r="1895" s="1" customFormat="1" x14ac:dyDescent="0.25"/>
    <row r="1896" s="1" customFormat="1" x14ac:dyDescent="0.25"/>
    <row r="1897" s="1" customFormat="1" x14ac:dyDescent="0.25"/>
    <row r="1898" s="1" customFormat="1" x14ac:dyDescent="0.25"/>
    <row r="1899" s="1" customFormat="1" x14ac:dyDescent="0.25"/>
    <row r="1900" s="1" customFormat="1" x14ac:dyDescent="0.25"/>
    <row r="1901" s="1" customFormat="1" x14ac:dyDescent="0.25"/>
    <row r="1902" s="1" customFormat="1" x14ac:dyDescent="0.25"/>
    <row r="1903" s="1" customFormat="1" x14ac:dyDescent="0.25"/>
    <row r="1904" s="1" customFormat="1" x14ac:dyDescent="0.25"/>
    <row r="1905" s="1" customFormat="1" x14ac:dyDescent="0.25"/>
    <row r="1906" s="1" customFormat="1" x14ac:dyDescent="0.25"/>
    <row r="1907" s="1" customFormat="1" x14ac:dyDescent="0.25"/>
    <row r="1908" s="1" customFormat="1" x14ac:dyDescent="0.25"/>
    <row r="1909" s="1" customFormat="1" x14ac:dyDescent="0.25"/>
    <row r="1910" s="1" customFormat="1" x14ac:dyDescent="0.25"/>
    <row r="1911" s="1" customFormat="1" x14ac:dyDescent="0.25"/>
    <row r="1912" s="1" customFormat="1" x14ac:dyDescent="0.25"/>
    <row r="1913" s="1" customFormat="1" x14ac:dyDescent="0.25"/>
    <row r="1914" s="1" customFormat="1" x14ac:dyDescent="0.25"/>
    <row r="1915" s="1" customFormat="1" x14ac:dyDescent="0.25"/>
    <row r="1916" s="1" customFormat="1" x14ac:dyDescent="0.25"/>
    <row r="1917" s="1" customFormat="1" x14ac:dyDescent="0.25"/>
    <row r="1918" s="1" customFormat="1" x14ac:dyDescent="0.25"/>
    <row r="1919" s="1" customFormat="1" x14ac:dyDescent="0.25"/>
    <row r="1920" s="1" customFormat="1" x14ac:dyDescent="0.25"/>
    <row r="1921" s="1" customFormat="1" x14ac:dyDescent="0.25"/>
    <row r="1922" s="1" customFormat="1" x14ac:dyDescent="0.25"/>
    <row r="1923" s="1" customFormat="1" x14ac:dyDescent="0.25"/>
    <row r="1924" s="1" customFormat="1" x14ac:dyDescent="0.25"/>
    <row r="1925" s="1" customFormat="1" x14ac:dyDescent="0.25"/>
    <row r="1926" s="1" customFormat="1" x14ac:dyDescent="0.25"/>
    <row r="1927" s="1" customFormat="1" x14ac:dyDescent="0.25"/>
    <row r="1928" s="1" customFormat="1" x14ac:dyDescent="0.25"/>
    <row r="1929" s="1" customFormat="1" x14ac:dyDescent="0.25"/>
    <row r="1930" s="1" customFormat="1" x14ac:dyDescent="0.25"/>
    <row r="1931" s="1" customFormat="1" x14ac:dyDescent="0.25"/>
    <row r="1932" s="1" customFormat="1" x14ac:dyDescent="0.25"/>
    <row r="1933" s="1" customFormat="1" x14ac:dyDescent="0.25"/>
    <row r="1934" s="1" customFormat="1" x14ac:dyDescent="0.25"/>
    <row r="1935" s="1" customFormat="1" x14ac:dyDescent="0.25"/>
    <row r="1936" s="1" customFormat="1" x14ac:dyDescent="0.25"/>
    <row r="1937" s="1" customFormat="1" x14ac:dyDescent="0.25"/>
    <row r="1938" s="1" customFormat="1" x14ac:dyDescent="0.25"/>
    <row r="1939" s="1" customFormat="1" x14ac:dyDescent="0.25"/>
    <row r="1940" s="1" customFormat="1" x14ac:dyDescent="0.25"/>
    <row r="1941" s="1" customFormat="1" x14ac:dyDescent="0.25"/>
    <row r="1942" s="1" customFormat="1" x14ac:dyDescent="0.25"/>
    <row r="1943" s="1" customFormat="1" x14ac:dyDescent="0.25"/>
    <row r="1944" s="1" customFormat="1" x14ac:dyDescent="0.25"/>
    <row r="1945" s="1" customFormat="1" x14ac:dyDescent="0.25"/>
    <row r="1946" s="1" customFormat="1" x14ac:dyDescent="0.25"/>
    <row r="1947" s="1" customFormat="1" x14ac:dyDescent="0.25"/>
    <row r="1948" s="1" customFormat="1" x14ac:dyDescent="0.25"/>
    <row r="1949" s="1" customFormat="1" x14ac:dyDescent="0.25"/>
    <row r="1950" s="1" customFormat="1" x14ac:dyDescent="0.25"/>
    <row r="1951" s="1" customFormat="1" x14ac:dyDescent="0.25"/>
    <row r="1952" s="1" customFormat="1" x14ac:dyDescent="0.25"/>
    <row r="1953" s="1" customFormat="1" x14ac:dyDescent="0.25"/>
    <row r="1954" s="1" customFormat="1" x14ac:dyDescent="0.25"/>
    <row r="1955" s="1" customFormat="1" x14ac:dyDescent="0.25"/>
    <row r="1956" s="1" customFormat="1" x14ac:dyDescent="0.25"/>
    <row r="1957" s="1" customFormat="1" x14ac:dyDescent="0.25"/>
    <row r="1958" s="1" customFormat="1" x14ac:dyDescent="0.25"/>
    <row r="1959" s="1" customFormat="1" x14ac:dyDescent="0.25"/>
    <row r="1960" s="1" customFormat="1" x14ac:dyDescent="0.25"/>
    <row r="1961" s="1" customFormat="1" x14ac:dyDescent="0.25"/>
    <row r="1962" s="1" customFormat="1" x14ac:dyDescent="0.25"/>
    <row r="1963" s="1" customFormat="1" x14ac:dyDescent="0.25"/>
    <row r="1964" s="1" customFormat="1" x14ac:dyDescent="0.25"/>
    <row r="1965" s="1" customFormat="1" x14ac:dyDescent="0.25"/>
    <row r="1966" s="1" customFormat="1" x14ac:dyDescent="0.25"/>
    <row r="1967" s="1" customFormat="1" x14ac:dyDescent="0.25"/>
    <row r="1968" s="1" customFormat="1" x14ac:dyDescent="0.25"/>
    <row r="1969" s="1" customFormat="1" x14ac:dyDescent="0.25"/>
    <row r="1970" s="1" customFormat="1" x14ac:dyDescent="0.25"/>
    <row r="1971" s="1" customFormat="1" x14ac:dyDescent="0.25"/>
    <row r="1972" s="1" customFormat="1" x14ac:dyDescent="0.25"/>
    <row r="1973" s="1" customFormat="1" x14ac:dyDescent="0.25"/>
    <row r="1974" s="1" customFormat="1" x14ac:dyDescent="0.25"/>
    <row r="1975" s="1" customFormat="1" x14ac:dyDescent="0.25"/>
    <row r="1976" s="1" customFormat="1" x14ac:dyDescent="0.25"/>
    <row r="1977" s="1" customFormat="1" x14ac:dyDescent="0.25"/>
    <row r="1978" s="1" customFormat="1" x14ac:dyDescent="0.25"/>
    <row r="1979" s="1" customFormat="1" x14ac:dyDescent="0.25"/>
    <row r="1980" s="1" customFormat="1" x14ac:dyDescent="0.25"/>
    <row r="1981" s="1" customFormat="1" x14ac:dyDescent="0.25"/>
    <row r="1982" s="1" customFormat="1" x14ac:dyDescent="0.25"/>
    <row r="1983" s="1" customFormat="1" x14ac:dyDescent="0.25"/>
    <row r="1984" s="1" customFormat="1" x14ac:dyDescent="0.25"/>
    <row r="1985" s="1" customFormat="1" x14ac:dyDescent="0.25"/>
    <row r="1986" s="1" customFormat="1" x14ac:dyDescent="0.25"/>
    <row r="1987" s="1" customFormat="1" x14ac:dyDescent="0.25"/>
    <row r="1988" s="1" customFormat="1" x14ac:dyDescent="0.25"/>
    <row r="1989" s="1" customFormat="1" x14ac:dyDescent="0.25"/>
    <row r="1990" s="1" customFormat="1" x14ac:dyDescent="0.25"/>
    <row r="1991" s="1" customFormat="1" x14ac:dyDescent="0.25"/>
    <row r="1992" s="1" customFormat="1" x14ac:dyDescent="0.25"/>
    <row r="1993" s="1" customFormat="1" x14ac:dyDescent="0.25"/>
    <row r="1994" s="1" customFormat="1" x14ac:dyDescent="0.25"/>
    <row r="1995" s="1" customFormat="1" x14ac:dyDescent="0.25"/>
    <row r="1996" s="1" customFormat="1" x14ac:dyDescent="0.25"/>
    <row r="1997" s="1" customFormat="1" x14ac:dyDescent="0.25"/>
    <row r="1998" s="1" customFormat="1" x14ac:dyDescent="0.25"/>
    <row r="1999" s="1" customFormat="1" x14ac:dyDescent="0.25"/>
    <row r="2000" s="1" customFormat="1" x14ac:dyDescent="0.25"/>
    <row r="2001" s="1" customFormat="1" x14ac:dyDescent="0.25"/>
    <row r="2002" s="1" customFormat="1" x14ac:dyDescent="0.25"/>
    <row r="2003" s="1" customFormat="1" x14ac:dyDescent="0.25"/>
    <row r="2004" s="1" customFormat="1" x14ac:dyDescent="0.25"/>
    <row r="2005" s="1" customFormat="1" x14ac:dyDescent="0.25"/>
    <row r="2006" s="1" customFormat="1" x14ac:dyDescent="0.25"/>
    <row r="2007" s="1" customFormat="1" x14ac:dyDescent="0.25"/>
    <row r="2008" s="1" customFormat="1" x14ac:dyDescent="0.25"/>
    <row r="2009" s="1" customFormat="1" x14ac:dyDescent="0.25"/>
    <row r="2010" s="1" customFormat="1" x14ac:dyDescent="0.25"/>
    <row r="2011" s="1" customFormat="1" x14ac:dyDescent="0.25"/>
    <row r="2012" s="1" customFormat="1" x14ac:dyDescent="0.25"/>
    <row r="2013" s="1" customFormat="1" x14ac:dyDescent="0.25"/>
    <row r="2014" s="1" customFormat="1" x14ac:dyDescent="0.25"/>
    <row r="2015" s="1" customFormat="1" x14ac:dyDescent="0.25"/>
    <row r="2016" s="1" customFormat="1" x14ac:dyDescent="0.25"/>
    <row r="2017" s="1" customFormat="1" x14ac:dyDescent="0.25"/>
    <row r="2018" s="1" customFormat="1" x14ac:dyDescent="0.25"/>
    <row r="2019" s="1" customFormat="1" x14ac:dyDescent="0.25"/>
    <row r="2020" s="1" customFormat="1" x14ac:dyDescent="0.25"/>
    <row r="2021" s="1" customFormat="1" x14ac:dyDescent="0.25"/>
    <row r="2022" s="1" customFormat="1" x14ac:dyDescent="0.25"/>
    <row r="2023" s="1" customFormat="1" x14ac:dyDescent="0.25"/>
    <row r="2024" s="1" customFormat="1" x14ac:dyDescent="0.25"/>
    <row r="2025" s="1" customFormat="1" x14ac:dyDescent="0.25"/>
    <row r="2026" s="1" customFormat="1" x14ac:dyDescent="0.25"/>
    <row r="2027" s="1" customFormat="1" x14ac:dyDescent="0.25"/>
    <row r="2028" s="1" customFormat="1" x14ac:dyDescent="0.25"/>
    <row r="2029" s="1" customFormat="1" x14ac:dyDescent="0.25"/>
    <row r="2030" s="1" customFormat="1" x14ac:dyDescent="0.25"/>
    <row r="2031" s="1" customFormat="1" x14ac:dyDescent="0.25"/>
    <row r="2032" s="1" customFormat="1" x14ac:dyDescent="0.25"/>
    <row r="2033" s="1" customFormat="1" x14ac:dyDescent="0.25"/>
    <row r="2034" s="1" customFormat="1" x14ac:dyDescent="0.25"/>
    <row r="2035" s="1" customFormat="1" x14ac:dyDescent="0.25"/>
    <row r="2036" s="1" customFormat="1" x14ac:dyDescent="0.25"/>
    <row r="2037" s="1" customFormat="1" x14ac:dyDescent="0.25"/>
    <row r="2038" s="1" customFormat="1" x14ac:dyDescent="0.25"/>
    <row r="2039" s="1" customFormat="1" x14ac:dyDescent="0.25"/>
    <row r="2040" s="1" customFormat="1" x14ac:dyDescent="0.25"/>
    <row r="2041" s="1" customFormat="1" x14ac:dyDescent="0.25"/>
    <row r="2042" s="1" customFormat="1" x14ac:dyDescent="0.25"/>
    <row r="2043" s="1" customFormat="1" x14ac:dyDescent="0.25"/>
    <row r="2044" s="1" customFormat="1" x14ac:dyDescent="0.25"/>
    <row r="2045" s="1" customFormat="1" x14ac:dyDescent="0.25"/>
    <row r="2046" s="1" customFormat="1" x14ac:dyDescent="0.25"/>
    <row r="2047" s="1" customFormat="1" x14ac:dyDescent="0.25"/>
    <row r="2048" s="1" customFormat="1" x14ac:dyDescent="0.25"/>
    <row r="2049" s="1" customFormat="1" x14ac:dyDescent="0.25"/>
    <row r="2050" s="1" customFormat="1" x14ac:dyDescent="0.25"/>
    <row r="2051" s="1" customFormat="1" x14ac:dyDescent="0.25"/>
    <row r="2052" s="1" customFormat="1" x14ac:dyDescent="0.25"/>
    <row r="2053" s="1" customFormat="1" x14ac:dyDescent="0.25"/>
    <row r="2054" s="1" customFormat="1" x14ac:dyDescent="0.25"/>
    <row r="2055" s="1" customFormat="1" x14ac:dyDescent="0.25"/>
    <row r="2056" s="1" customFormat="1" x14ac:dyDescent="0.25"/>
    <row r="2057" s="1" customFormat="1" x14ac:dyDescent="0.25"/>
    <row r="2058" s="1" customFormat="1" x14ac:dyDescent="0.25"/>
    <row r="2059" s="1" customFormat="1" x14ac:dyDescent="0.25"/>
    <row r="2060" s="1" customFormat="1" x14ac:dyDescent="0.25"/>
    <row r="2061" s="1" customFormat="1" x14ac:dyDescent="0.25"/>
    <row r="2062" s="1" customFormat="1" x14ac:dyDescent="0.25"/>
    <row r="2063" s="1" customFormat="1" x14ac:dyDescent="0.25"/>
    <row r="2064" s="1" customFormat="1" x14ac:dyDescent="0.25"/>
    <row r="2065" s="1" customFormat="1" x14ac:dyDescent="0.25"/>
    <row r="2066" s="1" customFormat="1" x14ac:dyDescent="0.25"/>
    <row r="2067" s="1" customFormat="1" x14ac:dyDescent="0.25"/>
    <row r="2068" s="1" customFormat="1" x14ac:dyDescent="0.25"/>
    <row r="2069" s="1" customFormat="1" x14ac:dyDescent="0.25"/>
    <row r="2070" s="1" customFormat="1" x14ac:dyDescent="0.25"/>
    <row r="2071" s="1" customFormat="1" x14ac:dyDescent="0.25"/>
    <row r="2072" s="1" customFormat="1" x14ac:dyDescent="0.25"/>
    <row r="2073" s="1" customFormat="1" x14ac:dyDescent="0.25"/>
    <row r="2074" s="1" customFormat="1" x14ac:dyDescent="0.25"/>
    <row r="2075" s="1" customFormat="1" x14ac:dyDescent="0.25"/>
    <row r="2076" s="1" customFormat="1" x14ac:dyDescent="0.25"/>
    <row r="2077" s="1" customFormat="1" x14ac:dyDescent="0.25"/>
    <row r="2078" s="1" customFormat="1" x14ac:dyDescent="0.25"/>
    <row r="2079" s="1" customFormat="1" x14ac:dyDescent="0.25"/>
    <row r="2080" s="1" customFormat="1" x14ac:dyDescent="0.25"/>
    <row r="2081" s="1" customFormat="1" x14ac:dyDescent="0.25"/>
    <row r="2082" s="1" customFormat="1" x14ac:dyDescent="0.25"/>
    <row r="2083" s="1" customFormat="1" x14ac:dyDescent="0.25"/>
    <row r="2084" s="1" customFormat="1" x14ac:dyDescent="0.25"/>
    <row r="2085" s="1" customFormat="1" x14ac:dyDescent="0.25"/>
    <row r="2086" s="1" customFormat="1" x14ac:dyDescent="0.25"/>
    <row r="2087" s="1" customFormat="1" x14ac:dyDescent="0.25"/>
    <row r="2088" s="1" customFormat="1" x14ac:dyDescent="0.25"/>
    <row r="2089" s="1" customFormat="1" x14ac:dyDescent="0.25"/>
    <row r="2090" s="1" customFormat="1" x14ac:dyDescent="0.25"/>
    <row r="2091" s="1" customFormat="1" x14ac:dyDescent="0.25"/>
    <row r="2092" s="1" customFormat="1" x14ac:dyDescent="0.25"/>
    <row r="2093" s="1" customFormat="1" x14ac:dyDescent="0.25"/>
    <row r="2094" s="1" customFormat="1" x14ac:dyDescent="0.25"/>
    <row r="2095" s="1" customFormat="1" x14ac:dyDescent="0.25"/>
    <row r="2096" s="1" customFormat="1" x14ac:dyDescent="0.25"/>
    <row r="2097" s="1" customFormat="1" x14ac:dyDescent="0.25"/>
    <row r="2098" s="1" customFormat="1" x14ac:dyDescent="0.25"/>
    <row r="2099" s="1" customFormat="1" x14ac:dyDescent="0.25"/>
    <row r="2100" s="1" customFormat="1" x14ac:dyDescent="0.25"/>
    <row r="2101" s="1" customFormat="1" x14ac:dyDescent="0.25"/>
    <row r="2102" s="1" customFormat="1" x14ac:dyDescent="0.25"/>
    <row r="2103" s="1" customFormat="1" x14ac:dyDescent="0.25"/>
    <row r="2104" s="1" customFormat="1" x14ac:dyDescent="0.25"/>
    <row r="2105" s="1" customFormat="1" x14ac:dyDescent="0.25"/>
    <row r="2106" s="1" customFormat="1" x14ac:dyDescent="0.25"/>
    <row r="2107" s="1" customFormat="1" x14ac:dyDescent="0.25"/>
    <row r="2108" s="1" customFormat="1" x14ac:dyDescent="0.25"/>
    <row r="2109" s="1" customFormat="1" x14ac:dyDescent="0.25"/>
    <row r="2110" s="1" customFormat="1" x14ac:dyDescent="0.25"/>
    <row r="2111" s="1" customFormat="1" x14ac:dyDescent="0.25"/>
    <row r="2112" s="1" customFormat="1" x14ac:dyDescent="0.25"/>
    <row r="2113" s="1" customFormat="1" x14ac:dyDescent="0.25"/>
    <row r="2114" s="1" customFormat="1" x14ac:dyDescent="0.25"/>
    <row r="2115" s="1" customFormat="1" x14ac:dyDescent="0.25"/>
    <row r="2116" s="1" customFormat="1" x14ac:dyDescent="0.25"/>
    <row r="2117" s="1" customFormat="1" x14ac:dyDescent="0.25"/>
    <row r="2118" s="1" customFormat="1" x14ac:dyDescent="0.25"/>
    <row r="2119" s="1" customFormat="1" x14ac:dyDescent="0.25"/>
    <row r="2120" s="1" customFormat="1" x14ac:dyDescent="0.25"/>
    <row r="2121" s="1" customFormat="1" x14ac:dyDescent="0.25"/>
    <row r="2122" s="1" customFormat="1" x14ac:dyDescent="0.25"/>
    <row r="2123" s="1" customFormat="1" x14ac:dyDescent="0.25"/>
    <row r="2124" s="1" customFormat="1" x14ac:dyDescent="0.25"/>
    <row r="2125" s="1" customFormat="1" x14ac:dyDescent="0.25"/>
    <row r="2126" s="1" customFormat="1" x14ac:dyDescent="0.25"/>
    <row r="2127" s="1" customFormat="1" x14ac:dyDescent="0.25"/>
  </sheetData>
  <mergeCells count="9">
    <mergeCell ref="B7:G7"/>
    <mergeCell ref="B8:G8"/>
    <mergeCell ref="B9:G9"/>
    <mergeCell ref="B10:G10"/>
    <mergeCell ref="C11:C12"/>
    <mergeCell ref="D12:D13"/>
    <mergeCell ref="E12:E13"/>
    <mergeCell ref="F12:F13"/>
    <mergeCell ref="G12:G13"/>
  </mergeCells>
  <dataValidations count="8">
    <dataValidation type="decimal" allowBlank="1" showErrorMessage="1" error="Please enter amount in numbers only!" prompt="Enter the amount without using ( ) or the negative sign (-) " sqref="D64:G67" xr:uid="{1736B6FB-F98D-47E9-8E7E-1D240578F270}">
      <formula1>0</formula1>
      <formula2>1E+35</formula2>
    </dataValidation>
    <dataValidation allowBlank="1" showInputMessage="1" showErrorMessage="1" error="Please enter amount in numbers only!" prompt="enter the amount in ( ) or with a - sign if it is a loss." sqref="D41:G41" xr:uid="{73D9C9A8-EB67-49DA-895F-0E99D97F47CB}"/>
    <dataValidation type="decimal" allowBlank="1" showInputMessage="1" showErrorMessage="1" error="Please enter amount in numbers only!" prompt="Use ( ) or ' - ' if the amount is a loss." sqref="D17:G18" xr:uid="{FB8EAA61-BC2C-4419-8569-BEE58FFED79B}">
      <formula1>-1E+43</formula1>
      <formula2>1E+43</formula2>
    </dataValidation>
    <dataValidation type="decimal" allowBlank="1" showErrorMessage="1" error="Please enter amount in numbers only!" sqref="D35:G35" xr:uid="{B88A3711-1362-4D28-BDFA-CF19170C62F6}">
      <formula1>0</formula1>
      <formula2>1E+35</formula2>
    </dataValidation>
    <dataValidation type="decimal" allowBlank="1" showInputMessage="1" showErrorMessage="1" error="Please enter amount in numbers only!" sqref="D38:G38" xr:uid="{7E10E0C1-5EA1-499B-8F80-F320AA793AA2}">
      <formula1>0</formula1>
      <formula2>1E+33</formula2>
    </dataValidation>
    <dataValidation type="decimal" allowBlank="1" showInputMessage="1" showErrorMessage="1" error="Please enter amount in numbers only!" sqref="D42:G48 D40:G40" xr:uid="{D9D65620-2465-48E6-98D3-0B3F70D0E4AD}">
      <formula1>0</formula1>
      <formula2>1E+37</formula2>
    </dataValidation>
    <dataValidation type="decimal" allowBlank="1" showInputMessage="1" showErrorMessage="1" error="Please enter amount in numbers only!" prompt="Enter the amount without using ( ) or the negative sign (-) " sqref="D49:G63 D23:G34" xr:uid="{A1147076-936D-4780-A6AB-27F461025313}">
      <formula1>0</formula1>
      <formula2>1E+35</formula2>
    </dataValidation>
    <dataValidation type="decimal" allowBlank="1" showInputMessage="1" showErrorMessage="1" error="Please enter amount in numbers only!" sqref="D36:G37 D14:G16 D19:G22" xr:uid="{974E8CDE-1173-401C-A84A-74EAABE015D8}">
      <formula1>0</formula1>
      <formula2>1E+35</formula2>
    </dataValidation>
  </dataValidations>
  <pageMargins left="0.7" right="0.7" top="0.75" bottom="0.75" header="0.3" footer="0.3"/>
  <headerFooter>
    <oddFooter>&amp;L_x000D_&amp;1#&amp;"Calibri"&amp;10&amp;K008000 Office Use Only\General</oddFooter>
  </headerFooter>
  <drawing r:id="rId1"/>
  <legacyDrawing r:id="rId2"/>
</worksheet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Iitembu, Rauna</dc:creator>
  <cp:lastModifiedBy>Andreas, Aili</cp:lastModifiedBy>
  <dcterms:created xsi:type="dcterms:W3CDTF">2023-03-23T14:21:41Z</dcterms:created>
  <dcterms:modified xsi:type="dcterms:W3CDTF">2024-09-03T09:45:13Z</dcterms:modified>
</cp:coreProperties>
</file>