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theme/themeOverride2.xml" ContentType="application/vnd.openxmlformats-officedocument.themeOverrid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57CA02BD-858C-47BD-9152-4D660D32CD1B}" xr6:coauthVersionLast="36" xr6:coauthVersionMax="45" xr10:uidLastSave="{00000000-0000-0000-0000-000000000000}"/>
  <bookViews>
    <workbookView xWindow="-120" yWindow="-120" windowWidth="13560" windowHeight="2895" firstSheet="1" activeTab="2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</workbook>
</file>

<file path=xl/calcChain.xml><?xml version="1.0" encoding="utf-8"?>
<calcChain xmlns="http://schemas.openxmlformats.org/spreadsheetml/2006/main">
  <c r="K6" i="36" l="1"/>
  <c r="L6" i="36"/>
  <c r="M6" i="36"/>
  <c r="N6" i="36"/>
  <c r="O6" i="36"/>
  <c r="P6" i="36"/>
  <c r="Q6" i="36"/>
  <c r="R6" i="36"/>
  <c r="S6" i="36"/>
  <c r="K7" i="36"/>
  <c r="L7" i="36"/>
  <c r="M7" i="36"/>
  <c r="N7" i="36"/>
  <c r="O7" i="36"/>
  <c r="P7" i="36"/>
  <c r="Q7" i="36"/>
  <c r="R7" i="36"/>
  <c r="S7" i="36"/>
  <c r="K8" i="36"/>
  <c r="L8" i="36"/>
  <c r="M8" i="36"/>
  <c r="N8" i="36"/>
  <c r="O8" i="36"/>
  <c r="P8" i="36"/>
  <c r="Q8" i="36"/>
  <c r="R8" i="36"/>
  <c r="S8" i="36"/>
  <c r="K9" i="36"/>
  <c r="L9" i="36"/>
  <c r="M9" i="36"/>
  <c r="N9" i="36"/>
  <c r="O9" i="36"/>
  <c r="P9" i="36"/>
  <c r="Q9" i="36"/>
  <c r="R9" i="36"/>
  <c r="S9" i="36"/>
  <c r="K10" i="36"/>
  <c r="L10" i="36"/>
  <c r="M10" i="36"/>
  <c r="N10" i="36"/>
  <c r="O10" i="36"/>
  <c r="P10" i="36"/>
  <c r="Q10" i="36"/>
  <c r="R10" i="36"/>
  <c r="S10" i="36"/>
  <c r="K11" i="36"/>
  <c r="L11" i="36"/>
  <c r="M11" i="36"/>
  <c r="N11" i="36"/>
  <c r="O11" i="36"/>
  <c r="P11" i="36"/>
  <c r="Q11" i="36"/>
  <c r="R11" i="36"/>
  <c r="S11" i="36"/>
  <c r="K12" i="36"/>
  <c r="L12" i="36"/>
  <c r="M12" i="36"/>
  <c r="N12" i="36"/>
  <c r="O12" i="36"/>
  <c r="P12" i="36"/>
  <c r="Q12" i="36"/>
  <c r="R12" i="36"/>
  <c r="S12" i="36"/>
  <c r="K13" i="36"/>
  <c r="L13" i="36"/>
  <c r="M13" i="36"/>
  <c r="N13" i="36"/>
  <c r="O13" i="36"/>
  <c r="P13" i="36"/>
  <c r="Q13" i="36"/>
  <c r="R13" i="36"/>
  <c r="S13" i="36"/>
  <c r="K14" i="36"/>
  <c r="L14" i="36"/>
  <c r="M14" i="36"/>
  <c r="N14" i="36"/>
  <c r="O14" i="36"/>
  <c r="P14" i="36"/>
  <c r="Q14" i="36"/>
  <c r="R14" i="36"/>
  <c r="S14" i="36"/>
  <c r="K15" i="36"/>
  <c r="L15" i="36"/>
  <c r="M15" i="36"/>
  <c r="N15" i="36"/>
  <c r="O15" i="36"/>
  <c r="P15" i="36"/>
  <c r="Q15" i="36"/>
  <c r="R15" i="36"/>
  <c r="S15" i="36"/>
  <c r="K16" i="36"/>
  <c r="L16" i="36"/>
  <c r="M16" i="36"/>
  <c r="N16" i="36"/>
  <c r="O16" i="36"/>
  <c r="P16" i="36"/>
  <c r="Q16" i="36"/>
  <c r="R16" i="36"/>
  <c r="S16" i="36"/>
  <c r="K17" i="36"/>
  <c r="L17" i="36"/>
  <c r="M17" i="36"/>
  <c r="N17" i="36"/>
  <c r="O17" i="36"/>
  <c r="P17" i="36"/>
  <c r="Q17" i="36"/>
  <c r="R17" i="36"/>
  <c r="S17" i="36"/>
  <c r="K23" i="36"/>
  <c r="L23" i="36"/>
  <c r="M23" i="36"/>
  <c r="N23" i="36"/>
  <c r="O23" i="36"/>
  <c r="P23" i="36"/>
  <c r="Q23" i="36"/>
  <c r="R23" i="36"/>
  <c r="S23" i="36"/>
  <c r="K24" i="36"/>
  <c r="L24" i="36"/>
  <c r="M24" i="36"/>
  <c r="N24" i="36"/>
  <c r="O24" i="36"/>
  <c r="P24" i="36"/>
  <c r="Q24" i="36"/>
  <c r="R24" i="36"/>
  <c r="S24" i="36"/>
  <c r="K25" i="36"/>
  <c r="L25" i="36"/>
  <c r="M25" i="36"/>
  <c r="N25" i="36"/>
  <c r="O25" i="36"/>
  <c r="P25" i="36"/>
  <c r="Q25" i="36"/>
  <c r="R25" i="36"/>
  <c r="S25" i="36"/>
  <c r="K26" i="36"/>
  <c r="L26" i="36"/>
  <c r="M26" i="36"/>
  <c r="N26" i="36"/>
  <c r="O26" i="36"/>
  <c r="P26" i="36"/>
  <c r="Q26" i="36"/>
  <c r="R26" i="36"/>
  <c r="S26" i="36"/>
  <c r="K27" i="36"/>
  <c r="L27" i="36"/>
  <c r="M27" i="36"/>
  <c r="N27" i="36"/>
  <c r="O27" i="36"/>
  <c r="P27" i="36"/>
  <c r="Q27" i="36"/>
  <c r="R27" i="36"/>
  <c r="S27" i="36"/>
  <c r="K33" i="36"/>
  <c r="L33" i="36"/>
  <c r="M33" i="36"/>
  <c r="N33" i="36"/>
  <c r="O33" i="36"/>
  <c r="P33" i="36"/>
  <c r="Q33" i="36"/>
  <c r="R33" i="36"/>
  <c r="S33" i="36"/>
  <c r="K34" i="36"/>
  <c r="L34" i="36"/>
  <c r="M34" i="36"/>
  <c r="N34" i="36"/>
  <c r="O34" i="36"/>
  <c r="P34" i="36"/>
  <c r="Q34" i="36"/>
  <c r="R34" i="36"/>
  <c r="S34" i="36"/>
  <c r="K35" i="36"/>
  <c r="L35" i="36"/>
  <c r="M35" i="36"/>
  <c r="N35" i="36"/>
  <c r="O35" i="36"/>
  <c r="P35" i="36"/>
  <c r="Q35" i="36"/>
  <c r="R35" i="36"/>
  <c r="S35" i="36"/>
  <c r="K36" i="36"/>
  <c r="L36" i="36"/>
  <c r="M36" i="36"/>
  <c r="N36" i="36"/>
  <c r="O36" i="36"/>
  <c r="P36" i="36"/>
  <c r="Q36" i="36"/>
  <c r="R36" i="36"/>
  <c r="S36" i="36"/>
  <c r="K37" i="36"/>
  <c r="L37" i="36"/>
  <c r="M37" i="36"/>
  <c r="N37" i="36"/>
  <c r="O37" i="36"/>
  <c r="P37" i="36"/>
  <c r="Q37" i="36"/>
  <c r="R37" i="36"/>
  <c r="S37" i="36"/>
  <c r="K38" i="36"/>
  <c r="L38" i="36"/>
  <c r="M38" i="36"/>
  <c r="N38" i="36"/>
  <c r="O38" i="36"/>
  <c r="P38" i="36"/>
  <c r="Q38" i="36"/>
  <c r="R38" i="36"/>
  <c r="S38" i="36"/>
  <c r="K39" i="36"/>
  <c r="L39" i="36"/>
  <c r="M39" i="36"/>
  <c r="N39" i="36"/>
  <c r="O39" i="36"/>
  <c r="P39" i="36"/>
  <c r="Q39" i="36"/>
  <c r="R39" i="36"/>
  <c r="S39" i="36"/>
  <c r="K40" i="36"/>
  <c r="L40" i="36"/>
  <c r="M40" i="36"/>
  <c r="N40" i="36"/>
  <c r="O40" i="36"/>
  <c r="P40" i="36"/>
  <c r="Q40" i="36"/>
  <c r="R40" i="36"/>
  <c r="S40" i="36"/>
  <c r="K41" i="36"/>
  <c r="L41" i="36"/>
  <c r="M41" i="36"/>
  <c r="N41" i="36"/>
  <c r="O41" i="36"/>
  <c r="P41" i="36"/>
  <c r="Q41" i="36"/>
  <c r="R41" i="36"/>
  <c r="S41" i="36"/>
  <c r="K42" i="36"/>
  <c r="L42" i="36"/>
  <c r="M42" i="36"/>
  <c r="N42" i="36"/>
  <c r="O42" i="36"/>
  <c r="P42" i="36"/>
  <c r="Q42" i="36"/>
  <c r="R42" i="36"/>
  <c r="S42" i="36"/>
  <c r="K43" i="36"/>
  <c r="L43" i="36"/>
  <c r="M43" i="36"/>
  <c r="N43" i="36"/>
  <c r="O43" i="36"/>
  <c r="P43" i="36"/>
  <c r="Q43" i="36"/>
  <c r="R43" i="36"/>
  <c r="S43" i="36"/>
  <c r="K44" i="36"/>
  <c r="L44" i="36"/>
  <c r="M44" i="36"/>
  <c r="N44" i="36"/>
  <c r="O44" i="36"/>
  <c r="P44" i="36"/>
  <c r="Q44" i="36"/>
  <c r="R44" i="36"/>
  <c r="S44" i="36"/>
  <c r="K45" i="36"/>
  <c r="L45" i="36"/>
  <c r="M45" i="36"/>
  <c r="N45" i="36"/>
  <c r="O45" i="36"/>
  <c r="P45" i="36"/>
  <c r="Q45" i="36"/>
  <c r="R45" i="36"/>
  <c r="S45" i="36"/>
  <c r="K46" i="36"/>
  <c r="L46" i="36"/>
  <c r="M46" i="36"/>
  <c r="N46" i="36"/>
  <c r="O46" i="36"/>
  <c r="P46" i="36"/>
  <c r="Q46" i="36"/>
  <c r="R46" i="36"/>
  <c r="S46" i="36"/>
  <c r="K47" i="36"/>
  <c r="L47" i="36"/>
  <c r="M47" i="36"/>
  <c r="N47" i="36"/>
  <c r="O47" i="36"/>
  <c r="P47" i="36"/>
  <c r="Q47" i="36"/>
  <c r="R47" i="36"/>
  <c r="S47" i="36"/>
  <c r="K48" i="36"/>
  <c r="L48" i="36"/>
  <c r="M48" i="36"/>
  <c r="N48" i="36"/>
  <c r="O48" i="36"/>
  <c r="P48" i="36"/>
  <c r="Q48" i="36"/>
  <c r="R48" i="36"/>
  <c r="S48" i="36"/>
  <c r="K49" i="36"/>
  <c r="L49" i="36"/>
  <c r="M49" i="36"/>
  <c r="N49" i="36"/>
  <c r="O49" i="36"/>
  <c r="P49" i="36"/>
  <c r="Q49" i="36"/>
  <c r="R49" i="36"/>
  <c r="S49" i="36"/>
  <c r="K50" i="36"/>
  <c r="L50" i="36"/>
  <c r="M50" i="36"/>
  <c r="N50" i="36"/>
  <c r="O50" i="36"/>
  <c r="P50" i="36"/>
  <c r="Q50" i="36"/>
  <c r="R50" i="36"/>
  <c r="S50" i="36"/>
  <c r="K51" i="36"/>
  <c r="L51" i="36"/>
  <c r="M51" i="36"/>
  <c r="N51" i="36"/>
  <c r="O51" i="36"/>
  <c r="P51" i="36"/>
  <c r="Q51" i="36"/>
  <c r="R51" i="36"/>
  <c r="S51" i="36"/>
  <c r="K52" i="36"/>
  <c r="L52" i="36"/>
  <c r="M52" i="36"/>
  <c r="N52" i="36"/>
  <c r="O52" i="36"/>
  <c r="P52" i="36"/>
  <c r="Q52" i="36"/>
  <c r="R52" i="36"/>
  <c r="S52" i="36"/>
  <c r="K6" i="37"/>
  <c r="L6" i="37"/>
  <c r="M6" i="37"/>
  <c r="N6" i="37"/>
  <c r="O6" i="37"/>
  <c r="P6" i="37"/>
  <c r="Q6" i="37"/>
  <c r="R6" i="37"/>
  <c r="S6" i="37"/>
  <c r="K7" i="37"/>
  <c r="L7" i="37"/>
  <c r="M7" i="37"/>
  <c r="N7" i="37"/>
  <c r="O7" i="37"/>
  <c r="P7" i="37"/>
  <c r="Q7" i="37"/>
  <c r="R7" i="37"/>
  <c r="S7" i="37"/>
  <c r="K8" i="37"/>
  <c r="L8" i="37"/>
  <c r="M8" i="37"/>
  <c r="N8" i="37"/>
  <c r="O8" i="37"/>
  <c r="P8" i="37"/>
  <c r="Q8" i="37"/>
  <c r="R8" i="37"/>
  <c r="S8" i="37"/>
  <c r="K9" i="37"/>
  <c r="L9" i="37"/>
  <c r="M9" i="37"/>
  <c r="N9" i="37"/>
  <c r="O9" i="37"/>
  <c r="P9" i="37"/>
  <c r="Q9" i="37"/>
  <c r="R9" i="37"/>
  <c r="S9" i="37"/>
  <c r="K10" i="37"/>
  <c r="L10" i="37"/>
  <c r="M10" i="37"/>
  <c r="N10" i="37"/>
  <c r="O10" i="37"/>
  <c r="P10" i="37"/>
  <c r="Q10" i="37"/>
  <c r="R10" i="37"/>
  <c r="S10" i="37"/>
  <c r="K11" i="37"/>
  <c r="L11" i="37"/>
  <c r="M11" i="37"/>
  <c r="N11" i="37"/>
  <c r="O11" i="37"/>
  <c r="P11" i="37"/>
  <c r="Q11" i="37"/>
  <c r="R11" i="37"/>
  <c r="S11" i="37"/>
  <c r="K12" i="37"/>
  <c r="L12" i="37"/>
  <c r="M12" i="37"/>
  <c r="N12" i="37"/>
  <c r="O12" i="37"/>
  <c r="P12" i="37"/>
  <c r="Q12" i="37"/>
  <c r="R12" i="37"/>
  <c r="S12" i="37"/>
  <c r="K13" i="37"/>
  <c r="L13" i="37"/>
  <c r="M13" i="37"/>
  <c r="N13" i="37"/>
  <c r="O13" i="37"/>
  <c r="P13" i="37"/>
  <c r="Q13" i="37"/>
  <c r="R13" i="37"/>
  <c r="S13" i="37"/>
  <c r="K14" i="37"/>
  <c r="L14" i="37"/>
  <c r="M14" i="37"/>
  <c r="N14" i="37"/>
  <c r="O14" i="37"/>
  <c r="P14" i="37"/>
  <c r="Q14" i="37"/>
  <c r="R14" i="37"/>
  <c r="S14" i="37"/>
  <c r="K15" i="37"/>
  <c r="L15" i="37"/>
  <c r="M15" i="37"/>
  <c r="N15" i="37"/>
  <c r="O15" i="37"/>
  <c r="P15" i="37"/>
  <c r="Q15" i="37"/>
  <c r="R15" i="37"/>
  <c r="S15" i="37"/>
  <c r="K16" i="37"/>
  <c r="L16" i="37"/>
  <c r="M16" i="37"/>
  <c r="N16" i="37"/>
  <c r="O16" i="37"/>
  <c r="P16" i="37"/>
  <c r="Q16" i="37"/>
  <c r="R16" i="37"/>
  <c r="S16" i="37"/>
  <c r="K17" i="37"/>
  <c r="L17" i="37"/>
  <c r="M17" i="37"/>
  <c r="N17" i="37"/>
  <c r="O17" i="37"/>
  <c r="P17" i="37"/>
  <c r="Q17" i="37"/>
  <c r="R17" i="37"/>
  <c r="S17" i="37"/>
  <c r="K18" i="37"/>
  <c r="L18" i="37"/>
  <c r="M18" i="37"/>
  <c r="N18" i="37"/>
  <c r="O18" i="37"/>
  <c r="P18" i="37"/>
  <c r="Q18" i="37"/>
  <c r="R18" i="37"/>
  <c r="S18" i="37"/>
  <c r="K19" i="37"/>
  <c r="L19" i="37"/>
  <c r="M19" i="37"/>
  <c r="N19" i="37"/>
  <c r="O19" i="37"/>
  <c r="P19" i="37"/>
  <c r="Q19" i="37"/>
  <c r="R19" i="37"/>
  <c r="S19" i="37"/>
  <c r="K20" i="37"/>
  <c r="L20" i="37"/>
  <c r="M20" i="37"/>
  <c r="N20" i="37"/>
  <c r="O20" i="37"/>
  <c r="P20" i="37"/>
  <c r="Q20" i="37"/>
  <c r="R20" i="37"/>
  <c r="S20" i="37"/>
  <c r="K21" i="37"/>
  <c r="L21" i="37"/>
  <c r="M21" i="37"/>
  <c r="N21" i="37"/>
  <c r="O21" i="37"/>
  <c r="P21" i="37"/>
  <c r="Q21" i="37"/>
  <c r="R21" i="37"/>
  <c r="S21" i="37"/>
  <c r="K22" i="37"/>
  <c r="L22" i="37"/>
  <c r="M22" i="37"/>
  <c r="N22" i="37"/>
  <c r="O22" i="37"/>
  <c r="P22" i="37"/>
  <c r="Q22" i="37"/>
  <c r="R22" i="37"/>
  <c r="S22" i="37"/>
  <c r="K23" i="37"/>
  <c r="L23" i="37"/>
  <c r="M23" i="37"/>
  <c r="N23" i="37"/>
  <c r="O23" i="37"/>
  <c r="P23" i="37"/>
  <c r="Q23" i="37"/>
  <c r="R23" i="37"/>
  <c r="S23" i="37"/>
  <c r="K24" i="37"/>
  <c r="L24" i="37"/>
  <c r="M24" i="37"/>
  <c r="N24" i="37"/>
  <c r="O24" i="37"/>
  <c r="P24" i="37"/>
  <c r="Q24" i="37"/>
  <c r="R24" i="37"/>
  <c r="S24" i="37"/>
  <c r="K25" i="37"/>
  <c r="L25" i="37"/>
  <c r="M25" i="37"/>
  <c r="N25" i="37"/>
  <c r="O25" i="37"/>
  <c r="P25" i="37"/>
  <c r="Q25" i="37"/>
  <c r="R25" i="37"/>
  <c r="S25" i="37"/>
  <c r="K26" i="37"/>
  <c r="L26" i="37"/>
  <c r="M26" i="37"/>
  <c r="N26" i="37"/>
  <c r="O26" i="37"/>
  <c r="P26" i="37"/>
  <c r="Q26" i="37"/>
  <c r="R26" i="37"/>
  <c r="S26" i="37"/>
  <c r="K33" i="37"/>
  <c r="L33" i="37"/>
  <c r="M33" i="37"/>
  <c r="N33" i="37"/>
  <c r="O33" i="37"/>
  <c r="P33" i="37"/>
  <c r="Q33" i="37"/>
  <c r="R33" i="37"/>
  <c r="S33" i="37"/>
  <c r="K34" i="37"/>
  <c r="L34" i="37"/>
  <c r="M34" i="37"/>
  <c r="N34" i="37"/>
  <c r="O34" i="37"/>
  <c r="P34" i="37"/>
  <c r="Q34" i="37"/>
  <c r="R34" i="37"/>
  <c r="S34" i="37"/>
  <c r="K35" i="37"/>
  <c r="L35" i="37"/>
  <c r="M35" i="37"/>
  <c r="N35" i="37"/>
  <c r="O35" i="37"/>
  <c r="P35" i="37"/>
  <c r="Q35" i="37"/>
  <c r="R35" i="37"/>
  <c r="S35" i="37"/>
  <c r="K36" i="37"/>
  <c r="L36" i="37"/>
  <c r="M36" i="37"/>
  <c r="N36" i="37"/>
  <c r="O36" i="37"/>
  <c r="P36" i="37"/>
  <c r="Q36" i="37"/>
  <c r="R36" i="37"/>
  <c r="S36" i="37"/>
  <c r="K37" i="37"/>
  <c r="L37" i="37"/>
  <c r="M37" i="37"/>
  <c r="N37" i="37"/>
  <c r="O37" i="37"/>
  <c r="P37" i="37"/>
  <c r="Q37" i="37"/>
  <c r="R37" i="37"/>
  <c r="S37" i="37"/>
  <c r="K38" i="37"/>
  <c r="L38" i="37"/>
  <c r="M38" i="37"/>
  <c r="N38" i="37"/>
  <c r="O38" i="37"/>
  <c r="P38" i="37"/>
  <c r="Q38" i="37"/>
  <c r="R38" i="37"/>
  <c r="S38" i="37"/>
  <c r="K39" i="37"/>
  <c r="L39" i="37"/>
  <c r="M39" i="37"/>
  <c r="N39" i="37"/>
  <c r="O39" i="37"/>
  <c r="P39" i="37"/>
  <c r="Q39" i="37"/>
  <c r="R39" i="37"/>
  <c r="S39" i="37"/>
  <c r="K40" i="37"/>
  <c r="L40" i="37"/>
  <c r="M40" i="37"/>
  <c r="N40" i="37"/>
  <c r="O40" i="37"/>
  <c r="P40" i="37"/>
  <c r="Q40" i="37"/>
  <c r="R40" i="37"/>
  <c r="S40" i="37"/>
  <c r="K41" i="37"/>
  <c r="L41" i="37"/>
  <c r="M41" i="37"/>
  <c r="N41" i="37"/>
  <c r="O41" i="37"/>
  <c r="P41" i="37"/>
  <c r="Q41" i="37"/>
  <c r="R41" i="37"/>
  <c r="S41" i="37"/>
  <c r="K42" i="37"/>
  <c r="L42" i="37"/>
  <c r="M42" i="37"/>
  <c r="N42" i="37"/>
  <c r="O42" i="37"/>
  <c r="P42" i="37"/>
  <c r="Q42" i="37"/>
  <c r="R42" i="37"/>
  <c r="S42" i="37"/>
  <c r="K43" i="37"/>
  <c r="L43" i="37"/>
  <c r="M43" i="37"/>
  <c r="N43" i="37"/>
  <c r="O43" i="37"/>
  <c r="P43" i="37"/>
  <c r="Q43" i="37"/>
  <c r="R43" i="37"/>
  <c r="S43" i="37"/>
  <c r="K44" i="37"/>
  <c r="L44" i="37"/>
  <c r="M44" i="37"/>
  <c r="N44" i="37"/>
  <c r="O44" i="37"/>
  <c r="P44" i="37"/>
  <c r="Q44" i="37"/>
  <c r="R44" i="37"/>
  <c r="S44" i="37"/>
  <c r="K45" i="37"/>
  <c r="L45" i="37"/>
  <c r="M45" i="37"/>
  <c r="N45" i="37"/>
  <c r="O45" i="37"/>
  <c r="P45" i="37"/>
  <c r="Q45" i="37"/>
  <c r="R45" i="37"/>
  <c r="S45" i="37"/>
  <c r="K46" i="37"/>
  <c r="L46" i="37"/>
  <c r="M46" i="37"/>
  <c r="N46" i="37"/>
  <c r="O46" i="37"/>
  <c r="P46" i="37"/>
  <c r="Q46" i="37"/>
  <c r="R46" i="37"/>
  <c r="S46" i="37"/>
  <c r="K47" i="37"/>
  <c r="L47" i="37"/>
  <c r="M47" i="37"/>
  <c r="N47" i="37"/>
  <c r="O47" i="37"/>
  <c r="P47" i="37"/>
  <c r="Q47" i="37"/>
  <c r="R47" i="37"/>
  <c r="S47" i="37"/>
  <c r="K48" i="37"/>
  <c r="L48" i="37"/>
  <c r="M48" i="37"/>
  <c r="N48" i="37"/>
  <c r="O48" i="37"/>
  <c r="P48" i="37"/>
  <c r="Q48" i="37"/>
  <c r="R48" i="37"/>
  <c r="S48" i="37"/>
  <c r="K49" i="37"/>
  <c r="L49" i="37"/>
  <c r="M49" i="37"/>
  <c r="N49" i="37"/>
  <c r="O49" i="37"/>
  <c r="P49" i="37"/>
  <c r="Q49" i="37"/>
  <c r="R49" i="37"/>
  <c r="S49" i="37"/>
  <c r="K50" i="37"/>
  <c r="L50" i="37"/>
  <c r="M50" i="37"/>
  <c r="N50" i="37"/>
  <c r="O50" i="37"/>
  <c r="P50" i="37"/>
  <c r="Q50" i="37"/>
  <c r="R50" i="37"/>
  <c r="S50" i="37"/>
  <c r="K51" i="37"/>
  <c r="L51" i="37"/>
  <c r="M51" i="37"/>
  <c r="N51" i="37"/>
  <c r="O51" i="37"/>
  <c r="P51" i="37"/>
  <c r="Q51" i="37"/>
  <c r="R51" i="37"/>
  <c r="S51" i="37"/>
  <c r="K52" i="37"/>
  <c r="L52" i="37"/>
  <c r="M52" i="37"/>
  <c r="N52" i="37"/>
  <c r="O52" i="37"/>
  <c r="P52" i="37"/>
  <c r="Q52" i="37"/>
  <c r="R52" i="37"/>
  <c r="S52" i="37"/>
  <c r="K53" i="37"/>
  <c r="L53" i="37"/>
  <c r="M53" i="37"/>
  <c r="N53" i="37"/>
  <c r="O53" i="37"/>
  <c r="P53" i="37"/>
  <c r="Q53" i="37"/>
  <c r="R53" i="37"/>
  <c r="S53" i="37"/>
  <c r="K54" i="37"/>
  <c r="L54" i="37"/>
  <c r="M54" i="37"/>
  <c r="N54" i="37"/>
  <c r="O54" i="37"/>
  <c r="P54" i="37"/>
  <c r="Q54" i="37"/>
  <c r="R54" i="37"/>
  <c r="S54" i="37"/>
  <c r="K55" i="37"/>
  <c r="L55" i="37"/>
  <c r="M55" i="37"/>
  <c r="N55" i="37"/>
  <c r="O55" i="37"/>
  <c r="P55" i="37"/>
  <c r="Q55" i="37"/>
  <c r="R55" i="37"/>
  <c r="S55" i="37"/>
  <c r="K56" i="37"/>
  <c r="L56" i="37"/>
  <c r="M56" i="37"/>
  <c r="N56" i="37"/>
  <c r="O56" i="37"/>
  <c r="P56" i="37"/>
  <c r="Q56" i="37"/>
  <c r="R56" i="37"/>
  <c r="S56" i="37"/>
  <c r="K57" i="37"/>
  <c r="L57" i="37"/>
  <c r="M57" i="37"/>
  <c r="N57" i="37"/>
  <c r="O57" i="37"/>
  <c r="P57" i="37"/>
  <c r="Q57" i="37"/>
  <c r="R57" i="37"/>
  <c r="S57" i="37"/>
  <c r="K58" i="37"/>
  <c r="L58" i="37"/>
  <c r="M58" i="37"/>
  <c r="N58" i="37"/>
  <c r="O58" i="37"/>
  <c r="P58" i="37"/>
  <c r="Q58" i="37"/>
  <c r="R58" i="37"/>
  <c r="S58" i="37"/>
  <c r="K59" i="37"/>
  <c r="L59" i="37"/>
  <c r="M59" i="37"/>
  <c r="N59" i="37"/>
  <c r="O59" i="37"/>
  <c r="P59" i="37"/>
  <c r="Q59" i="37"/>
  <c r="R59" i="37"/>
  <c r="S59" i="37"/>
  <c r="K60" i="37"/>
  <c r="L60" i="37"/>
  <c r="M60" i="37"/>
  <c r="N60" i="37"/>
  <c r="O60" i="37"/>
  <c r="P60" i="37"/>
  <c r="Q60" i="37"/>
  <c r="R60" i="37"/>
  <c r="S60" i="37"/>
  <c r="K61" i="37"/>
  <c r="L61" i="37"/>
  <c r="M61" i="37"/>
  <c r="N61" i="37"/>
  <c r="O61" i="37"/>
  <c r="P61" i="37"/>
  <c r="Q61" i="37"/>
  <c r="R61" i="37"/>
  <c r="S61" i="37"/>
  <c r="K62" i="37"/>
  <c r="L62" i="37"/>
  <c r="M62" i="37"/>
  <c r="N62" i="37"/>
  <c r="O62" i="37"/>
  <c r="P62" i="37"/>
  <c r="Q62" i="37"/>
  <c r="R62" i="37"/>
  <c r="S62" i="37"/>
  <c r="K63" i="37"/>
  <c r="L63" i="37"/>
  <c r="M63" i="37"/>
  <c r="N63" i="37"/>
  <c r="O63" i="37"/>
  <c r="P63" i="37"/>
  <c r="Q63" i="37"/>
  <c r="R63" i="37"/>
  <c r="S63" i="37"/>
  <c r="K64" i="37"/>
  <c r="L64" i="37"/>
  <c r="M64" i="37"/>
  <c r="N64" i="37"/>
  <c r="O64" i="37"/>
  <c r="P64" i="37"/>
  <c r="Q64" i="37"/>
  <c r="R64" i="37"/>
  <c r="S64" i="37"/>
  <c r="K65" i="37"/>
  <c r="L65" i="37"/>
  <c r="M65" i="37"/>
  <c r="N65" i="37"/>
  <c r="O65" i="37"/>
  <c r="P65" i="37"/>
  <c r="Q65" i="37"/>
  <c r="R65" i="37"/>
  <c r="S65" i="37"/>
  <c r="K66" i="37"/>
  <c r="L66" i="37"/>
  <c r="M66" i="37"/>
  <c r="N66" i="37"/>
  <c r="O66" i="37"/>
  <c r="P66" i="37"/>
  <c r="Q66" i="37"/>
  <c r="R66" i="37"/>
  <c r="S66" i="37"/>
  <c r="K73" i="37"/>
  <c r="L73" i="37"/>
  <c r="M73" i="37"/>
  <c r="N73" i="37"/>
  <c r="O73" i="37"/>
  <c r="P73" i="37"/>
  <c r="Q73" i="37"/>
  <c r="R73" i="37"/>
  <c r="S73" i="37"/>
  <c r="K74" i="37"/>
  <c r="L74" i="37"/>
  <c r="M74" i="37"/>
  <c r="N74" i="37"/>
  <c r="O74" i="37"/>
  <c r="P74" i="37"/>
  <c r="Q74" i="37"/>
  <c r="R74" i="37"/>
  <c r="S74" i="37"/>
  <c r="K75" i="37"/>
  <c r="L75" i="37"/>
  <c r="M75" i="37"/>
  <c r="N75" i="37"/>
  <c r="O75" i="37"/>
  <c r="P75" i="37"/>
  <c r="Q75" i="37"/>
  <c r="R75" i="37"/>
  <c r="S75" i="37"/>
  <c r="K76" i="37"/>
  <c r="L76" i="37"/>
  <c r="M76" i="37"/>
  <c r="N76" i="37"/>
  <c r="O76" i="37"/>
  <c r="P76" i="37"/>
  <c r="Q76" i="37"/>
  <c r="R76" i="37"/>
  <c r="S76" i="37"/>
  <c r="K77" i="37"/>
  <c r="L77" i="37"/>
  <c r="M77" i="37"/>
  <c r="N77" i="37"/>
  <c r="O77" i="37"/>
  <c r="P77" i="37"/>
  <c r="Q77" i="37"/>
  <c r="R77" i="37"/>
  <c r="S77" i="37"/>
  <c r="K78" i="37"/>
  <c r="L78" i="37"/>
  <c r="M78" i="37"/>
  <c r="N78" i="37"/>
  <c r="O78" i="37"/>
  <c r="P78" i="37"/>
  <c r="Q78" i="37"/>
  <c r="R78" i="37"/>
  <c r="S78" i="37"/>
  <c r="K79" i="37"/>
  <c r="L79" i="37"/>
  <c r="M79" i="37"/>
  <c r="N79" i="37"/>
  <c r="O79" i="37"/>
  <c r="P79" i="37"/>
  <c r="Q79" i="37"/>
  <c r="R79" i="37"/>
  <c r="S79" i="37"/>
  <c r="K80" i="37"/>
  <c r="L80" i="37"/>
  <c r="M80" i="37"/>
  <c r="N80" i="37"/>
  <c r="O80" i="37"/>
  <c r="P80" i="37"/>
  <c r="Q80" i="37"/>
  <c r="R80" i="37"/>
  <c r="S80" i="37"/>
  <c r="K81" i="37"/>
  <c r="L81" i="37"/>
  <c r="M81" i="37"/>
  <c r="N81" i="37"/>
  <c r="O81" i="37"/>
  <c r="P81" i="37"/>
  <c r="Q81" i="37"/>
  <c r="R81" i="37"/>
  <c r="S81" i="37"/>
  <c r="K82" i="37"/>
  <c r="L82" i="37"/>
  <c r="M82" i="37"/>
  <c r="N82" i="37"/>
  <c r="O82" i="37"/>
  <c r="P82" i="37"/>
  <c r="Q82" i="37"/>
  <c r="R82" i="37"/>
  <c r="S82" i="37"/>
  <c r="K83" i="37"/>
  <c r="L83" i="37"/>
  <c r="M83" i="37"/>
  <c r="N83" i="37"/>
  <c r="O83" i="37"/>
  <c r="P83" i="37"/>
  <c r="Q83" i="37"/>
  <c r="R83" i="37"/>
  <c r="S83" i="37"/>
  <c r="K84" i="37"/>
  <c r="L84" i="37"/>
  <c r="M84" i="37"/>
  <c r="N84" i="37"/>
  <c r="O84" i="37"/>
  <c r="P84" i="37"/>
  <c r="Q84" i="37"/>
  <c r="R84" i="37"/>
  <c r="S84" i="37"/>
  <c r="K85" i="37"/>
  <c r="L85" i="37"/>
  <c r="M85" i="37"/>
  <c r="N85" i="37"/>
  <c r="O85" i="37"/>
  <c r="P85" i="37"/>
  <c r="Q85" i="37"/>
  <c r="R85" i="37"/>
  <c r="S85" i="37"/>
  <c r="K86" i="37"/>
  <c r="L86" i="37"/>
  <c r="M86" i="37"/>
  <c r="N86" i="37"/>
  <c r="O86" i="37"/>
  <c r="P86" i="37"/>
  <c r="Q86" i="37"/>
  <c r="R86" i="37"/>
  <c r="S86" i="37"/>
  <c r="K87" i="37"/>
  <c r="L87" i="37"/>
  <c r="M87" i="37"/>
  <c r="N87" i="37"/>
  <c r="O87" i="37"/>
  <c r="P87" i="37"/>
  <c r="Q87" i="37"/>
  <c r="R87" i="37"/>
  <c r="S87" i="37"/>
  <c r="K88" i="37"/>
  <c r="L88" i="37"/>
  <c r="M88" i="37"/>
  <c r="N88" i="37"/>
  <c r="O88" i="37"/>
  <c r="P88" i="37"/>
  <c r="Q88" i="37"/>
  <c r="R88" i="37"/>
  <c r="S88" i="37"/>
  <c r="K89" i="37"/>
  <c r="L89" i="37"/>
  <c r="M89" i="37"/>
  <c r="N89" i="37"/>
  <c r="O89" i="37"/>
  <c r="P89" i="37"/>
  <c r="Q89" i="37"/>
  <c r="R89" i="37"/>
  <c r="S89" i="37"/>
  <c r="K90" i="37"/>
  <c r="L90" i="37"/>
  <c r="M90" i="37"/>
  <c r="N90" i="37"/>
  <c r="O90" i="37"/>
  <c r="P90" i="37"/>
  <c r="Q90" i="37"/>
  <c r="R90" i="37"/>
  <c r="S90" i="37"/>
  <c r="B28" i="4" l="1"/>
  <c r="B26" i="4"/>
  <c r="B24" i="4"/>
  <c r="B22" i="4"/>
  <c r="C22" i="4"/>
  <c r="H71" i="37" l="1"/>
  <c r="B71" i="37"/>
  <c r="B31" i="37"/>
  <c r="H31" i="37"/>
  <c r="H30" i="36"/>
  <c r="B30" i="36"/>
  <c r="B20" i="36"/>
  <c r="H20" i="36"/>
  <c r="B30" i="4" l="1"/>
  <c r="B19" i="4"/>
  <c r="B14" i="4"/>
  <c r="C28" i="4"/>
  <c r="C26" i="4"/>
  <c r="C24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<sst xmlns="http://schemas.openxmlformats.org/spreadsheetml/2006/main" count="332" uniqueCount="129">
  <si>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</si>
  <si>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</si>
  <si>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</si>
  <si>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</si>
  <si>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</si>
  <si>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</si>
  <si>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</si>
  <si>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</si>
  <si>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</si>
  <si>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</si>
  <si>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</si>
  <si>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</si>
  <si>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</si>
  <si>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</si>
  <si>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</si>
  <si>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</si>
  <si>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</si>
  <si>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</si>
  <si>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</si>
  <si>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</si>
  <si>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</si>
  <si>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</si>
  <si>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</si>
  <si>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</si>
  <si>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</si>
  <si>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</si>
  <si>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</si>
  <si>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</si>
  <si>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</si>
  <si>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</si>
  <si>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</si>
  <si>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</si>
  <si>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</si>
  <si>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</si>
  <si>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</si>
  <si>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</si>
  <si>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</si>
  <si>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</si>
  <si>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</si>
  <si>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</si>
  <si>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</si>
  <si>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</si>
  <si>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</si>
  <si>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</si>
  <si>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</si>
  <si>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</si>
  <si>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</si>
  <si>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</si>
  <si>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</si>
  <si>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</si>
  <si>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</si>
  <si>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</si>
  <si>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</si>
  <si>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</si>
  <si>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</si>
  <si>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</si>
  <si>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</si>
  <si>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</si>
  <si>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</si>
  <si>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</si>
  <si>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</si>
  <si>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</si>
  <si>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</si>
  <si>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</si>
  <si>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</si>
  <si>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</si>
  <si>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</si>
  <si>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</si>
  <si>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</si>
  <si>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</si>
  <si>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</si>
  <si>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</si>
  <si>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</si>
  <si>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</si>
  <si>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</si>
  <si>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</si>
  <si>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</si>
  <si>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</si>
  <si>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</si>
  <si>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</si>
  <si>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</si>
  <si>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</si>
  <si>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</si>
  <si>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</si>
  <si>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</si>
  <si>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</si>
  <si>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</si>
  <si>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</si>
  <si>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</si>
  <si>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</si>
  <si>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</si>
  <si>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</si>
  <si>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</si>
  <si>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</si>
  <si>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</si>
  <si>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</si>
  <si>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</si>
  <si>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</si>
  <si>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</si>
  <si>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</si>
  <si>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</si>
  <si>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</si>
  <si>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</si>
  <si>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</si>
  <si>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</si>
  <si>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</si>
  <si>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</si>
  <si>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</si>
  <si>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</si>
  <si>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</si>
  <si>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</si>
  <si>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</si>
  <si>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</si>
  <si>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</si>
  <si>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</si>
  <si>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</si>
  <si>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</si>
  <si>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</si>
  <si>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</si>
  <si>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</si>
  <si>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</si>
  <si>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</si>
  <si>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</si>
  <si>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</si>
  <si>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</si>
  <si>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</si>
  <si>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</si>
  <si>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</si>
  <si>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* Note that RSA CPI data for April 2020 was unavaliable at the time of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</si>
</sst>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£&quot;#,##0;[Red]\-&quot;£&quot;#,##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 ;_ * \-#,##0.00_ ;_ * &quot;-&quot;??_ ;_ @_ "/>
    <numFmt numFmtId="170" formatCode="[$-409]mmm\-yy;@"/>
    <numFmt numFmtId="171" formatCode="#,##0.0"/>
    <numFmt numFmtId="172" formatCode="_-[$€-2]* #,##0.00_-;\-[$€-2]* #,##0.00_-;_-[$€-2]* &quot;-&quot;??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[Black][&gt;0.05]#,##0.0;[Black][&lt;-0.05]\-#,##0.0;;"/>
    <numFmt numFmtId="179" formatCode="[Black][&gt;0.5]#,##0;[Black][&lt;-0.5]\-#,##0;;"/>
    <numFmt numFmtId="180" formatCode="0.0"/>
    <numFmt numFmtId="181" formatCode="#,##0.0_);\(#,##0.0\)"/>
    <numFmt numFmtId="182" formatCode="_(* #,##0.0_);_(* \(#,##0.0\);_(* &quot;-&quot;??_);_(@_)"/>
    <numFmt numFmtId="183" formatCode="_ * #,##0.0_ ;_ * \-#,##0.0_ ;_ * &quot;-&quot;??_ ;_ @_ "/>
    <numFmt numFmtId="184" formatCode="0.0000"/>
    <numFmt numFmtId="185" formatCode="_-* #,##0.00\ _€_-;\-* #,##0.00\ _€_-;_-* &quot;-&quot;??\ _€_-;_-@_-"/>
    <numFmt numFmtId="186" formatCode="[$-816]dd/mmm/yy;@"/>
    <numFmt numFmtId="187" formatCode="_-* #,##0.0_-;\-* #,##0.0_-;_-* &quot;-&quot;?_-;_-@_-"/>
  </numFmts>
  <fonts count="1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26">
    <xf numFmtId="0" fontId="0" fillId="0" borderId="0"/>
    <xf numFmtId="0" fontId="44" fillId="0" borderId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7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9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68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78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69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9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74" fillId="0" borderId="0" applyFont="0" applyFill="0" applyBorder="0" applyAlignment="0" applyProtection="0"/>
    <xf numFmtId="169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68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6" fontId="5" fillId="0" borderId="0"/>
    <xf numFmtId="186" fontId="128" fillId="0" borderId="0" applyNumberFormat="0" applyFill="0" applyBorder="0" applyAlignment="0" applyProtection="0">
      <alignment vertical="top"/>
      <protection locked="0"/>
    </xf>
    <xf numFmtId="186" fontId="5" fillId="0" borderId="0"/>
    <xf numFmtId="186" fontId="5" fillId="0" borderId="0"/>
    <xf numFmtId="186" fontId="5" fillId="0" borderId="0"/>
    <xf numFmtId="0" fontId="5" fillId="0" borderId="0" applyNumberFormat="0" applyFont="0" applyFill="0" applyBorder="0" applyAlignment="0" applyProtection="0"/>
    <xf numFmtId="186" fontId="5" fillId="0" borderId="0"/>
    <xf numFmtId="44" fontId="5" fillId="0" borderId="0"/>
    <xf numFmtId="6" fontId="5" fillId="0" borderId="0"/>
    <xf numFmtId="44" fontId="5" fillId="0" borderId="0"/>
    <xf numFmtId="186" fontId="5" fillId="0" borderId="0"/>
    <xf numFmtId="186" fontId="5" fillId="0" borderId="0"/>
    <xf numFmtId="186" fontId="96" fillId="0" borderId="0"/>
    <xf numFmtId="186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18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6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186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6" fontId="5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6" fontId="96" fillId="0" borderId="0"/>
    <xf numFmtId="186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</cellStyleXfs>
  <cellXfs count="299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1" fontId="42" fillId="0" borderId="0" xfId="603" applyNumberFormat="1" applyFont="1" applyAlignment="1">
      <alignment horizontal="center"/>
    </xf>
    <xf numFmtId="171" fontId="38" fillId="0" borderId="0" xfId="603" applyNumberFormat="1" applyFont="1"/>
    <xf numFmtId="0" fontId="38" fillId="0" borderId="14" xfId="603" applyFont="1" applyBorder="1"/>
    <xf numFmtId="171" fontId="42" fillId="0" borderId="0" xfId="603" applyNumberFormat="1" applyFont="1"/>
    <xf numFmtId="0" fontId="43" fillId="0" borderId="0" xfId="603" applyFont="1" applyAlignment="1">
      <alignment horizontal="left" indent="1"/>
    </xf>
    <xf numFmtId="171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1" fontId="48" fillId="0" borderId="0" xfId="644" applyNumberFormat="1" applyFont="1"/>
    <xf numFmtId="180" fontId="48" fillId="0" borderId="0" xfId="644" applyNumberFormat="1" applyFont="1"/>
    <xf numFmtId="0" fontId="49" fillId="0" borderId="0" xfId="644" applyFont="1"/>
    <xf numFmtId="0" fontId="41" fillId="0" borderId="0" xfId="644"/>
    <xf numFmtId="171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1" fontId="58" fillId="23" borderId="0" xfId="0" applyNumberFormat="1" applyFont="1" applyFill="1"/>
    <xf numFmtId="171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1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1" fontId="60" fillId="23" borderId="0" xfId="0" applyNumberFormat="1" applyFont="1" applyFill="1" applyAlignment="1">
      <alignment horizontal="left" indent="1"/>
    </xf>
    <xf numFmtId="171" fontId="58" fillId="23" borderId="0" xfId="0" applyNumberFormat="1" applyFont="1" applyFill="1" applyAlignment="1">
      <alignment horizontal="left"/>
    </xf>
    <xf numFmtId="171" fontId="59" fillId="23" borderId="0" xfId="0" applyNumberFormat="1" applyFont="1" applyFill="1" applyAlignment="1">
      <alignment horizontal="left" indent="2"/>
    </xf>
    <xf numFmtId="171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1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1" fontId="0" fillId="0" borderId="0" xfId="0" applyNumberFormat="1"/>
    <xf numFmtId="171" fontId="76" fillId="29" borderId="0" xfId="806" applyNumberFormat="1" applyFont="1" applyFill="1"/>
    <xf numFmtId="171" fontId="76" fillId="29" borderId="0" xfId="806" applyNumberFormat="1" applyFont="1" applyFill="1" applyAlignment="1">
      <alignment horizontal="center"/>
    </xf>
    <xf numFmtId="171" fontId="77" fillId="29" borderId="0" xfId="806" applyNumberFormat="1" applyFont="1" applyFill="1"/>
    <xf numFmtId="171" fontId="77" fillId="29" borderId="0" xfId="806" applyNumberFormat="1" applyFont="1" applyFill="1" applyAlignment="1">
      <alignment horizontal="center"/>
    </xf>
    <xf numFmtId="171" fontId="76" fillId="29" borderId="0" xfId="809" applyNumberFormat="1" applyFont="1" applyFill="1"/>
    <xf numFmtId="180" fontId="76" fillId="29" borderId="0" xfId="809" applyNumberFormat="1" applyFont="1" applyFill="1"/>
    <xf numFmtId="180" fontId="59" fillId="29" borderId="0" xfId="0" applyNumberFormat="1" applyFont="1" applyFill="1"/>
    <xf numFmtId="171" fontId="77" fillId="29" borderId="0" xfId="809" applyNumberFormat="1" applyFont="1" applyFill="1"/>
    <xf numFmtId="180" fontId="77" fillId="29" borderId="0" xfId="809" applyNumberFormat="1" applyFont="1" applyFill="1"/>
    <xf numFmtId="171" fontId="76" fillId="29" borderId="0" xfId="810" applyNumberFormat="1" applyFont="1" applyFill="1"/>
    <xf numFmtId="180" fontId="76" fillId="29" borderId="0" xfId="810" applyNumberFormat="1" applyFont="1" applyFill="1"/>
    <xf numFmtId="171" fontId="77" fillId="29" borderId="0" xfId="810" applyNumberFormat="1" applyFont="1" applyFill="1"/>
    <xf numFmtId="180" fontId="77" fillId="29" borderId="0" xfId="810" applyNumberFormat="1" applyFont="1" applyFill="1"/>
    <xf numFmtId="171" fontId="58" fillId="29" borderId="18" xfId="0" applyNumberFormat="1" applyFont="1" applyFill="1" applyBorder="1"/>
    <xf numFmtId="171" fontId="76" fillId="29" borderId="0" xfId="571" applyNumberFormat="1" applyFont="1" applyFill="1"/>
    <xf numFmtId="180" fontId="76" fillId="29" borderId="0" xfId="571" applyNumberFormat="1" applyFont="1" applyFill="1"/>
    <xf numFmtId="171" fontId="77" fillId="29" borderId="0" xfId="571" applyNumberFormat="1" applyFont="1" applyFill="1"/>
    <xf numFmtId="180" fontId="77" fillId="29" borderId="0" xfId="571" applyNumberFormat="1" applyFont="1" applyFill="1"/>
    <xf numFmtId="171" fontId="76" fillId="29" borderId="18" xfId="571" applyNumberFormat="1" applyFont="1" applyFill="1" applyBorder="1"/>
    <xf numFmtId="180" fontId="76" fillId="29" borderId="18" xfId="571" applyNumberFormat="1" applyFont="1" applyFill="1" applyBorder="1"/>
    <xf numFmtId="180" fontId="0" fillId="0" borderId="0" xfId="0" applyNumberFormat="1"/>
    <xf numFmtId="180" fontId="58" fillId="29" borderId="0" xfId="809" applyNumberFormat="1" applyFont="1" applyFill="1"/>
    <xf numFmtId="171" fontId="76" fillId="29" borderId="18" xfId="809" applyNumberFormat="1" applyFont="1" applyFill="1" applyBorder="1"/>
    <xf numFmtId="180" fontId="76" fillId="29" borderId="18" xfId="809" applyNumberFormat="1" applyFont="1" applyFill="1" applyBorder="1"/>
    <xf numFmtId="180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1" fontId="94" fillId="23" borderId="16" xfId="640" applyNumberFormat="1" applyFont="1" applyFill="1" applyBorder="1" applyAlignment="1">
      <alignment horizontal="right"/>
    </xf>
    <xf numFmtId="171" fontId="53" fillId="23" borderId="25" xfId="640" applyNumberFormat="1" applyFont="1" applyFill="1" applyBorder="1" applyAlignment="1">
      <alignment horizontal="right"/>
    </xf>
    <xf numFmtId="171" fontId="76" fillId="29" borderId="0" xfId="808" applyNumberFormat="1" applyFont="1" applyFill="1"/>
    <xf numFmtId="171" fontId="76" fillId="29" borderId="0" xfId="808" applyNumberFormat="1" applyFont="1" applyFill="1" applyAlignment="1">
      <alignment horizontal="center"/>
    </xf>
    <xf numFmtId="171" fontId="77" fillId="29" borderId="0" xfId="808" applyNumberFormat="1" applyFont="1" applyFill="1"/>
    <xf numFmtId="171" fontId="77" fillId="29" borderId="0" xfId="808" applyNumberFormat="1" applyFont="1" applyFill="1" applyAlignment="1">
      <alignment horizontal="center"/>
    </xf>
    <xf numFmtId="171" fontId="76" fillId="29" borderId="14" xfId="808" applyNumberFormat="1" applyFont="1" applyFill="1" applyBorder="1"/>
    <xf numFmtId="171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2" fontId="83" fillId="0" borderId="0" xfId="322" applyNumberFormat="1" applyFont="1"/>
    <xf numFmtId="182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1" fontId="58" fillId="29" borderId="0" xfId="806" applyNumberFormat="1" applyFont="1" applyFill="1"/>
    <xf numFmtId="171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1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1" fontId="116" fillId="63" borderId="23" xfId="620" applyNumberFormat="1" applyFont="1" applyFill="1" applyBorder="1" applyAlignment="1">
      <alignment horizontal="left" indent="1"/>
    </xf>
    <xf numFmtId="171" fontId="85" fillId="0" borderId="0" xfId="620" applyNumberFormat="1" applyFont="1" applyAlignment="1">
      <alignment horizontal="center"/>
    </xf>
    <xf numFmtId="171" fontId="113" fillId="63" borderId="23" xfId="620" applyNumberFormat="1" applyFont="1" applyFill="1" applyBorder="1" applyAlignment="1">
      <alignment horizontal="left" indent="1"/>
    </xf>
    <xf numFmtId="171" fontId="117" fillId="63" borderId="23" xfId="620" applyNumberFormat="1" applyFont="1" applyFill="1" applyBorder="1" applyAlignment="1">
      <alignment horizontal="left" indent="2"/>
    </xf>
    <xf numFmtId="171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1" fontId="116" fillId="63" borderId="24" xfId="620" applyNumberFormat="1" applyFont="1" applyFill="1" applyBorder="1" applyAlignment="1">
      <alignment horizontal="left" indent="1"/>
    </xf>
    <xf numFmtId="171" fontId="118" fillId="63" borderId="36" xfId="620" applyNumberFormat="1" applyFont="1" applyFill="1" applyBorder="1" applyAlignment="1">
      <alignment horizontal="right"/>
    </xf>
    <xf numFmtId="171" fontId="119" fillId="63" borderId="36" xfId="620" applyNumberFormat="1" applyFont="1" applyFill="1" applyBorder="1" applyAlignment="1">
      <alignment horizontal="right"/>
    </xf>
    <xf numFmtId="171" fontId="119" fillId="63" borderId="35" xfId="620" applyNumberFormat="1" applyFont="1" applyFill="1" applyBorder="1" applyAlignment="1">
      <alignment horizontal="right"/>
    </xf>
    <xf numFmtId="171" fontId="118" fillId="63" borderId="35" xfId="620" applyNumberFormat="1" applyFont="1" applyFill="1" applyBorder="1" applyAlignment="1">
      <alignment horizontal="right"/>
    </xf>
    <xf numFmtId="171" fontId="118" fillId="63" borderId="37" xfId="620" applyNumberFormat="1" applyFont="1" applyFill="1" applyBorder="1" applyAlignment="1">
      <alignment horizontal="right"/>
    </xf>
    <xf numFmtId="171" fontId="118" fillId="63" borderId="38" xfId="620" applyNumberFormat="1" applyFont="1" applyFill="1" applyBorder="1" applyAlignment="1">
      <alignment horizontal="right"/>
    </xf>
    <xf numFmtId="183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68" fontId="0" fillId="0" borderId="0" xfId="0" applyNumberFormat="1"/>
    <xf numFmtId="170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1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9" fontId="2" fillId="0" borderId="0" xfId="321" applyFont="1"/>
    <xf numFmtId="183" fontId="2" fillId="0" borderId="0" xfId="321" applyNumberFormat="1" applyFont="1"/>
    <xf numFmtId="0" fontId="121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1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1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1" fontId="5" fillId="64" borderId="34" xfId="620" applyNumberFormat="1" applyFont="1" applyFill="1" applyBorder="1"/>
    <xf numFmtId="171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1" fontId="118" fillId="64" borderId="19" xfId="620" applyNumberFormat="1" applyFont="1" applyFill="1" applyBorder="1" applyAlignment="1">
      <alignment horizontal="right"/>
    </xf>
    <xf numFmtId="171" fontId="118" fillId="64" borderId="0" xfId="620" applyNumberFormat="1" applyFont="1" applyFill="1" applyAlignment="1">
      <alignment horizontal="right"/>
    </xf>
    <xf numFmtId="171" fontId="118" fillId="64" borderId="36" xfId="620" applyNumberFormat="1" applyFont="1" applyFill="1" applyBorder="1" applyAlignment="1">
      <alignment horizontal="right"/>
    </xf>
    <xf numFmtId="171" fontId="118" fillId="64" borderId="35" xfId="620" applyNumberFormat="1" applyFont="1" applyFill="1" applyBorder="1" applyAlignment="1">
      <alignment horizontal="right"/>
    </xf>
    <xf numFmtId="171" fontId="119" fillId="64" borderId="19" xfId="620" applyNumberFormat="1" applyFont="1" applyFill="1" applyBorder="1" applyAlignment="1">
      <alignment horizontal="right"/>
    </xf>
    <xf numFmtId="171" fontId="119" fillId="64" borderId="0" xfId="620" applyNumberFormat="1" applyFont="1" applyFill="1" applyAlignment="1">
      <alignment horizontal="right"/>
    </xf>
    <xf numFmtId="171" fontId="119" fillId="64" borderId="36" xfId="620" applyNumberFormat="1" applyFont="1" applyFill="1" applyBorder="1" applyAlignment="1">
      <alignment horizontal="right"/>
    </xf>
    <xf numFmtId="171" fontId="119" fillId="64" borderId="35" xfId="620" applyNumberFormat="1" applyFont="1" applyFill="1" applyBorder="1" applyAlignment="1">
      <alignment horizontal="right"/>
    </xf>
    <xf numFmtId="171" fontId="118" fillId="64" borderId="46" xfId="620" applyNumberFormat="1" applyFont="1" applyFill="1" applyBorder="1" applyAlignment="1">
      <alignment horizontal="right"/>
    </xf>
    <xf numFmtId="171" fontId="118" fillId="64" borderId="14" xfId="620" applyNumberFormat="1" applyFont="1" applyFill="1" applyBorder="1" applyAlignment="1">
      <alignment horizontal="right"/>
    </xf>
    <xf numFmtId="171" fontId="118" fillId="64" borderId="37" xfId="620" applyNumberFormat="1" applyFont="1" applyFill="1" applyBorder="1" applyAlignment="1">
      <alignment horizontal="right"/>
    </xf>
    <xf numFmtId="171" fontId="118" fillId="64" borderId="38" xfId="620" applyNumberFormat="1" applyFont="1" applyFill="1" applyBorder="1" applyAlignment="1">
      <alignment horizontal="right"/>
    </xf>
    <xf numFmtId="183" fontId="118" fillId="63" borderId="34" xfId="346" applyNumberFormat="1" applyFont="1" applyFill="1" applyBorder="1" applyAlignment="1">
      <alignment horizontal="right"/>
    </xf>
    <xf numFmtId="180" fontId="118" fillId="63" borderId="34" xfId="620" applyNumberFormat="1" applyFont="1" applyFill="1" applyBorder="1" applyAlignment="1">
      <alignment horizontal="right"/>
    </xf>
    <xf numFmtId="180" fontId="118" fillId="63" borderId="35" xfId="620" applyNumberFormat="1" applyFont="1" applyFill="1" applyBorder="1" applyAlignment="1">
      <alignment horizontal="right"/>
    </xf>
    <xf numFmtId="183" fontId="119" fillId="63" borderId="34" xfId="346" applyNumberFormat="1" applyFont="1" applyFill="1" applyBorder="1" applyAlignment="1">
      <alignment horizontal="right"/>
    </xf>
    <xf numFmtId="180" fontId="119" fillId="63" borderId="34" xfId="620" applyNumberFormat="1" applyFont="1" applyFill="1" applyBorder="1" applyAlignment="1">
      <alignment horizontal="right"/>
    </xf>
    <xf numFmtId="180" fontId="119" fillId="63" borderId="35" xfId="620" applyNumberFormat="1" applyFont="1" applyFill="1" applyBorder="1" applyAlignment="1">
      <alignment horizontal="right"/>
    </xf>
    <xf numFmtId="180" fontId="119" fillId="63" borderId="48" xfId="620" applyNumberFormat="1" applyFont="1" applyFill="1" applyBorder="1" applyAlignment="1">
      <alignment horizontal="right"/>
    </xf>
    <xf numFmtId="180" fontId="119" fillId="63" borderId="38" xfId="620" applyNumberFormat="1" applyFont="1" applyFill="1" applyBorder="1" applyAlignment="1">
      <alignment horizontal="right"/>
    </xf>
    <xf numFmtId="183" fontId="118" fillId="63" borderId="36" xfId="346" applyNumberFormat="1" applyFont="1" applyFill="1" applyBorder="1" applyAlignment="1">
      <alignment horizontal="right"/>
    </xf>
    <xf numFmtId="183" fontId="119" fillId="63" borderId="36" xfId="346" applyNumberFormat="1" applyFont="1" applyFill="1" applyBorder="1" applyAlignment="1">
      <alignment horizontal="right"/>
    </xf>
    <xf numFmtId="183" fontId="119" fillId="64" borderId="36" xfId="346" applyNumberFormat="1" applyFont="1" applyFill="1" applyBorder="1" applyAlignment="1">
      <alignment horizontal="right"/>
    </xf>
    <xf numFmtId="183" fontId="47" fillId="63" borderId="36" xfId="346" applyNumberFormat="1" applyFont="1" applyFill="1" applyBorder="1" applyAlignment="1">
      <alignment horizontal="right"/>
    </xf>
    <xf numFmtId="171" fontId="47" fillId="63" borderId="36" xfId="620" applyNumberFormat="1" applyFont="1" applyFill="1" applyBorder="1" applyAlignment="1">
      <alignment horizontal="right"/>
    </xf>
    <xf numFmtId="171" fontId="47" fillId="63" borderId="35" xfId="620" applyNumberFormat="1" applyFont="1" applyFill="1" applyBorder="1" applyAlignment="1">
      <alignment horizontal="right"/>
    </xf>
    <xf numFmtId="183" fontId="118" fillId="63" borderId="37" xfId="346" applyNumberFormat="1" applyFont="1" applyFill="1" applyBorder="1" applyAlignment="1">
      <alignment horizontal="right"/>
    </xf>
    <xf numFmtId="170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4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1" fontId="85" fillId="63" borderId="19" xfId="620" applyNumberFormat="1" applyFont="1" applyFill="1" applyBorder="1"/>
    <xf numFmtId="171" fontId="117" fillId="64" borderId="36" xfId="620" applyNumberFormat="1" applyFont="1" applyFill="1" applyBorder="1" applyAlignment="1">
      <alignment horizontal="center"/>
    </xf>
    <xf numFmtId="171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69" fontId="0" fillId="0" borderId="0" xfId="321" applyFont="1"/>
    <xf numFmtId="171" fontId="118" fillId="64" borderId="47" xfId="620" applyNumberFormat="1" applyFont="1" applyFill="1" applyBorder="1" applyAlignment="1">
      <alignment horizontal="right"/>
    </xf>
    <xf numFmtId="171" fontId="118" fillId="64" borderId="34" xfId="620" applyNumberFormat="1" applyFont="1" applyFill="1" applyBorder="1" applyAlignment="1">
      <alignment horizontal="right"/>
    </xf>
    <xf numFmtId="171" fontId="118" fillId="64" borderId="41" xfId="620" applyNumberFormat="1" applyFont="1" applyFill="1" applyBorder="1" applyAlignment="1">
      <alignment horizontal="right"/>
    </xf>
    <xf numFmtId="171" fontId="119" fillId="64" borderId="41" xfId="620" applyNumberFormat="1" applyFont="1" applyFill="1" applyBorder="1" applyAlignment="1">
      <alignment horizontal="right"/>
    </xf>
    <xf numFmtId="171" fontId="118" fillId="64" borderId="19" xfId="620" applyNumberFormat="1" applyFont="1" applyFill="1" applyBorder="1"/>
    <xf numFmtId="171" fontId="118" fillId="64" borderId="36" xfId="620" applyNumberFormat="1" applyFont="1" applyFill="1" applyBorder="1"/>
    <xf numFmtId="171" fontId="119" fillId="64" borderId="36" xfId="620" applyNumberFormat="1" applyFont="1" applyFill="1" applyBorder="1"/>
    <xf numFmtId="171" fontId="118" fillId="64" borderId="35" xfId="620" applyNumberFormat="1" applyFont="1" applyFill="1" applyBorder="1"/>
    <xf numFmtId="171" fontId="119" fillId="64" borderId="35" xfId="620" applyNumberFormat="1" applyFont="1" applyFill="1" applyBorder="1"/>
    <xf numFmtId="171" fontId="47" fillId="64" borderId="36" xfId="620" applyNumberFormat="1" applyFont="1" applyFill="1" applyBorder="1"/>
    <xf numFmtId="171" fontId="118" fillId="64" borderId="37" xfId="620" applyNumberFormat="1" applyFont="1" applyFill="1" applyBorder="1"/>
    <xf numFmtId="171" fontId="47" fillId="64" borderId="35" xfId="620" applyNumberFormat="1" applyFont="1" applyFill="1" applyBorder="1"/>
    <xf numFmtId="171" fontId="118" fillId="64" borderId="38" xfId="620" applyNumberFormat="1" applyFont="1" applyFill="1" applyBorder="1"/>
    <xf numFmtId="171" fontId="2" fillId="0" borderId="0" xfId="571" applyNumberFormat="1" applyFont="1"/>
    <xf numFmtId="171" fontId="117" fillId="64" borderId="37" xfId="620" applyNumberFormat="1" applyFont="1" applyFill="1" applyBorder="1"/>
    <xf numFmtId="171" fontId="117" fillId="64" borderId="38" xfId="620" applyNumberFormat="1" applyFont="1" applyFill="1" applyBorder="1"/>
    <xf numFmtId="0" fontId="5" fillId="0" borderId="26" xfId="620" applyFont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1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2" fillId="62" borderId="30" xfId="620" applyFont="1" applyFill="1" applyBorder="1" applyAlignment="1">
      <alignment horizontal="center"/>
    </xf>
    <xf numFmtId="0" fontId="122" fillId="62" borderId="26" xfId="620" applyFont="1" applyFill="1" applyBorder="1" applyAlignment="1">
      <alignment horizontal="center"/>
    </xf>
    <xf numFmtId="0" fontId="122" fillId="62" borderId="31" xfId="620" applyFont="1" applyFill="1" applyBorder="1" applyAlignment="1">
      <alignment horizontal="center"/>
    </xf>
    <xf numFmtId="171" fontId="52" fillId="62" borderId="54" xfId="620" applyNumberFormat="1" applyFont="1" applyFill="1" applyBorder="1" applyAlignment="1">
      <alignment horizontal="center"/>
    </xf>
    <xf numFmtId="171" fontId="52" fillId="62" borderId="52" xfId="620" applyNumberFormat="1" applyFont="1" applyFill="1" applyBorder="1" applyAlignment="1">
      <alignment horizontal="center"/>
    </xf>
    <xf numFmtId="171" fontId="52" fillId="62" borderId="55" xfId="620" applyNumberFormat="1" applyFont="1" applyFill="1" applyBorder="1" applyAlignment="1">
      <alignment horizontal="center"/>
    </xf>
    <xf numFmtId="171" fontId="122" fillId="62" borderId="54" xfId="620" applyNumberFormat="1" applyFont="1" applyFill="1" applyBorder="1" applyAlignment="1">
      <alignment horizontal="center"/>
    </xf>
    <xf numFmtId="171" fontId="122" fillId="62" borderId="52" xfId="620" applyNumberFormat="1" applyFont="1" applyFill="1" applyBorder="1" applyAlignment="1">
      <alignment horizontal="center"/>
    </xf>
    <xf numFmtId="171" fontId="122" fillId="62" borderId="53" xfId="620" applyNumberFormat="1" applyFont="1" applyFill="1" applyBorder="1" applyAlignment="1">
      <alignment horizontal="center"/>
    </xf>
    <xf numFmtId="171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  <xf numFmtId="187" fontId="2" fillId="0" borderId="0" xfId="321" applyNumberFormat="1" applyFont="1"/>
  </cellXfs>
  <cellStyles count="6526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1" xfId="2213" xr:uid="{00000000-0005-0000-0000-0000C7130000}"/>
    <cellStyle name="Vírgula 12" xfId="2224" xr:uid="{00000000-0005-0000-0000-0000C8130000}"/>
    <cellStyle name="Vírgula 13" xfId="2244" xr:uid="{00000000-0005-0000-0000-0000C9130000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6" xfId="2191" xr:uid="{00000000-0005-0000-0000-0000CD130000}"/>
    <cellStyle name="Vírgula 2" xfId="2193" xr:uid="{00000000-0005-0000-0000-0000CE130000}"/>
    <cellStyle name="Vírgula 2 2" xfId="2194" xr:uid="{00000000-0005-0000-0000-0000CF130000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3" xfId="2196" xr:uid="{00000000-0005-0000-0000-0000B0150000}"/>
    <cellStyle name="Vírgula 3 2" xfId="2197" xr:uid="{00000000-0005-0000-0000-0000B1150000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4" xfId="2199" xr:uid="{00000000-0005-0000-0000-000092170000}"/>
    <cellStyle name="Vírgula 5" xfId="2200" xr:uid="{00000000-0005-0000-0000-000093170000}"/>
    <cellStyle name="Vírgula 6" xfId="2201" xr:uid="{00000000-0005-0000-0000-000094170000}"/>
    <cellStyle name="Vírgula 7" xfId="2202" xr:uid="{00000000-0005-0000-0000-000095170000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[18]IR!$C$321:$D$360</c:f>
              <c:multiLvlStrCache>
                <c:ptCount val="4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[18]IR!$M$321:$M$360</c:f>
              <c:numCache>
                <c:formatCode>General</c:formatCode>
                <c:ptCount val="40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10.11</c:v>
                </c:pt>
                <c:pt idx="25">
                  <c:v>10.01</c:v>
                </c:pt>
                <c:pt idx="26">
                  <c:v>10.08</c:v>
                </c:pt>
                <c:pt idx="27">
                  <c:v>9.91</c:v>
                </c:pt>
                <c:pt idx="28">
                  <c:v>9.91</c:v>
                </c:pt>
                <c:pt idx="29">
                  <c:v>10.039999999999999</c:v>
                </c:pt>
                <c:pt idx="30">
                  <c:v>10.06</c:v>
                </c:pt>
                <c:pt idx="31">
                  <c:v>9.77</c:v>
                </c:pt>
                <c:pt idx="32">
                  <c:v>9.74</c:v>
                </c:pt>
                <c:pt idx="33">
                  <c:v>9.65</c:v>
                </c:pt>
                <c:pt idx="34">
                  <c:v>9.5299999999999994</c:v>
                </c:pt>
                <c:pt idx="35">
                  <c:v>9.6999999999999993</c:v>
                </c:pt>
                <c:pt idx="36">
                  <c:v>9.832633193442561</c:v>
                </c:pt>
                <c:pt idx="37">
                  <c:v>9.6335551508596637</c:v>
                </c:pt>
                <c:pt idx="38">
                  <c:v>9.3687698880426158</c:v>
                </c:pt>
                <c:pt idx="39">
                  <c:v>8.1060900711997466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F8-48DE-9CA0-5126670509FA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[18]IR!$C$321:$D$360</c:f>
              <c:multiLvlStrCache>
                <c:ptCount val="4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[18]IR!$F$321:$F$360</c:f>
              <c:numCache>
                <c:formatCode>General</c:formatCode>
                <c:ptCount val="4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6.25</c:v>
                </c:pt>
                <c:pt idx="38">
                  <c:v>5.25</c:v>
                </c:pt>
                <c:pt idx="39">
                  <c:v>4.25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F8-48DE-9CA0-5126670509FA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[18]IR!$C$321:$D$360</c:f>
              <c:multiLvlStrCache>
                <c:ptCount val="4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[18]IR!$L$321:$L$360</c:f>
              <c:numCache>
                <c:formatCode>General</c:formatCode>
                <c:ptCount val="40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5.63</c:v>
                </c:pt>
                <c:pt idx="25">
                  <c:v>5.61</c:v>
                </c:pt>
                <c:pt idx="26">
                  <c:v>5.93</c:v>
                </c:pt>
                <c:pt idx="27">
                  <c:v>5.98</c:v>
                </c:pt>
                <c:pt idx="28">
                  <c:v>5.75</c:v>
                </c:pt>
                <c:pt idx="29">
                  <c:v>5.95</c:v>
                </c:pt>
                <c:pt idx="30">
                  <c:v>5.8133368442829925</c:v>
                </c:pt>
                <c:pt idx="31">
                  <c:v>5.77</c:v>
                </c:pt>
                <c:pt idx="32">
                  <c:v>5.55</c:v>
                </c:pt>
                <c:pt idx="33">
                  <c:v>5.54</c:v>
                </c:pt>
                <c:pt idx="34">
                  <c:v>5.49</c:v>
                </c:pt>
                <c:pt idx="35">
                  <c:v>5.45</c:v>
                </c:pt>
                <c:pt idx="36">
                  <c:v>5.4965390743130662</c:v>
                </c:pt>
                <c:pt idx="37">
                  <c:v>5.4540693026900637</c:v>
                </c:pt>
                <c:pt idx="38">
                  <c:v>5.3043395919241005</c:v>
                </c:pt>
                <c:pt idx="39">
                  <c:v>4.616928202240512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BF8-48DE-9CA0-512667050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1.7863274782959824E-2"/>
              <c:y val="0.31440048967125744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-NCPI'!$A$145:$B$184</c:f>
              <c:multiLvlStrCache>
                <c:ptCount val="4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'[18]Inflation CPIX -NCPI'!$E$145:$E$184</c:f>
              <c:numCache>
                <c:formatCode>General</c:formatCode>
                <c:ptCount val="40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4.5029590869654754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  <c:pt idx="31">
                  <c:v>3.7054196386323497</c:v>
                </c:pt>
                <c:pt idx="32">
                  <c:v>3.2589554606163205</c:v>
                </c:pt>
                <c:pt idx="33">
                  <c:v>3.0153102423883524</c:v>
                </c:pt>
                <c:pt idx="34">
                  <c:v>2.4605516508823229</c:v>
                </c:pt>
                <c:pt idx="35">
                  <c:v>2.587889962856039</c:v>
                </c:pt>
                <c:pt idx="36">
                  <c:v>2.0503183988268319</c:v>
                </c:pt>
                <c:pt idx="37">
                  <c:v>2.4502024256760677</c:v>
                </c:pt>
                <c:pt idx="38">
                  <c:v>2.4</c:v>
                </c:pt>
                <c:pt idx="39">
                  <c:v>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22-45E4-B35E-17955808A00C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-NCPI'!$A$145:$B$184</c:f>
              <c:multiLvlStrCache>
                <c:ptCount val="4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'[18]Inflation CPIX -NCPI'!$D$145:$D$184</c:f>
              <c:numCache>
                <c:formatCode>General</c:formatCode>
                <c:ptCount val="40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  <c:pt idx="31">
                  <c:v>4.3</c:v>
                </c:pt>
                <c:pt idx="32">
                  <c:v>4.0999999999999996</c:v>
                </c:pt>
                <c:pt idx="33">
                  <c:v>3.7</c:v>
                </c:pt>
                <c:pt idx="34">
                  <c:v>3.6</c:v>
                </c:pt>
                <c:pt idx="35">
                  <c:v>4</c:v>
                </c:pt>
                <c:pt idx="36">
                  <c:v>4.5</c:v>
                </c:pt>
                <c:pt idx="37">
                  <c:v>4.5999999999999996</c:v>
                </c:pt>
                <c:pt idx="38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2-45E4-B35E-17955808A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April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52918</xdr:colOff>
      <xdr:row>1</xdr:row>
      <xdr:rowOff>21167</xdr:rowOff>
    </xdr:from>
    <xdr:to>
      <xdr:col>10</xdr:col>
      <xdr:colOff>1</xdr:colOff>
      <xdr:row>16</xdr:row>
      <xdr:rowOff>42333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A761E5F6-8A08-44BD-B0C9-223FDE581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84667</xdr:colOff>
      <xdr:row>18</xdr:row>
      <xdr:rowOff>105832</xdr:rowOff>
    </xdr:from>
    <xdr:to>
      <xdr:col>9</xdr:col>
      <xdr:colOff>582084</xdr:colOff>
      <xdr:row>33</xdr:row>
      <xdr:rowOff>95249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8E6B240-7460-4694-80D6-64FBF44D4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MU%20Consolidation%20with%20FARID%20Talishli/Operational%20Working%20Files%20Since%202010/Namibia%20IMD-%20Analytical%20Purposes%20-%20Since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B146" t="str">
            <v>F</v>
          </cell>
          <cell r="D146">
            <v>6.3</v>
          </cell>
          <cell r="E146">
            <v>7.8</v>
          </cell>
        </row>
        <row r="147">
          <cell r="B147" t="str">
            <v>M</v>
          </cell>
          <cell r="D147">
            <v>6.1</v>
          </cell>
          <cell r="E147">
            <v>7</v>
          </cell>
        </row>
        <row r="148">
          <cell r="B148" t="str">
            <v>A</v>
          </cell>
          <cell r="D148">
            <v>5.3</v>
          </cell>
          <cell r="E148">
            <v>6.7</v>
          </cell>
        </row>
        <row r="149">
          <cell r="B149" t="str">
            <v>M</v>
          </cell>
          <cell r="D149">
            <v>5.4</v>
          </cell>
          <cell r="E149">
            <v>6.3</v>
          </cell>
        </row>
        <row r="150"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B152" t="str">
            <v>A</v>
          </cell>
          <cell r="D152">
            <v>4.8</v>
          </cell>
          <cell r="E152">
            <v>5.4</v>
          </cell>
        </row>
        <row r="153"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B154" t="str">
            <v>O</v>
          </cell>
          <cell r="D154">
            <v>4.8</v>
          </cell>
          <cell r="E154">
            <v>5.2</v>
          </cell>
        </row>
        <row r="155"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B158" t="str">
            <v>F</v>
          </cell>
          <cell r="D158">
            <v>4</v>
          </cell>
          <cell r="E158">
            <v>3.5</v>
          </cell>
        </row>
        <row r="159">
          <cell r="B159" t="str">
            <v>M</v>
          </cell>
          <cell r="D159">
            <v>3.8</v>
          </cell>
          <cell r="E159">
            <v>3.5</v>
          </cell>
        </row>
        <row r="160"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B162" t="str">
            <v>J</v>
          </cell>
          <cell r="D162">
            <v>4.5999999999999996</v>
          </cell>
          <cell r="E162">
            <v>4</v>
          </cell>
        </row>
        <row r="163"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B167" t="str">
            <v>N</v>
          </cell>
          <cell r="D167">
            <v>5.2</v>
          </cell>
          <cell r="E167">
            <v>5.6</v>
          </cell>
        </row>
        <row r="168"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2.4</v>
          </cell>
        </row>
        <row r="184">
          <cell r="B184" t="str">
            <v>A</v>
          </cell>
          <cell r="E184">
            <v>1.6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6SR"/>
      <sheetName val="BoN-1SR"/>
      <sheetName val="ODC-2SR"/>
      <sheetName val="AFR-BoN"/>
      <sheetName val="AFR-ODC"/>
      <sheetName val="AFR-DCS"/>
      <sheetName val="STA-1SG"/>
      <sheetName val="STA-2SG"/>
      <sheetName val="STA-3SG"/>
      <sheetName val="Selected 1"/>
      <sheetName val="Selected 2 "/>
      <sheetName val="Selected 1 New"/>
      <sheetName val="Selected 2 New "/>
      <sheetName val="STA-4SG"/>
      <sheetName val="STA-5SG"/>
      <sheetName val="MON-5SR"/>
      <sheetName val="FundAccounts"/>
      <sheetName val="Monetary and Credit Agg"/>
      <sheetName val="Monetary and Credit Agg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G6">
            <v>44394.872564223464</v>
          </cell>
          <cell r="AQ6">
            <v>37792.852219371875</v>
          </cell>
          <cell r="AR6">
            <v>45955.835242764289</v>
          </cell>
          <cell r="BA6">
            <v>8162.9830233924149</v>
          </cell>
          <cell r="BB6">
            <v>1560.9626785408254</v>
          </cell>
          <cell r="BC6">
            <v>21.599277493028765</v>
          </cell>
          <cell r="CE6">
            <v>1.2534530805644408</v>
          </cell>
          <cell r="CF6">
            <v>-2.2038082422214273</v>
          </cell>
          <cell r="CG6">
            <v>3.5160877560413581</v>
          </cell>
        </row>
        <row r="7">
          <cell r="AG7">
            <v>115364.70795594624</v>
          </cell>
          <cell r="AQ7">
            <v>127862.19184687489</v>
          </cell>
          <cell r="AR7">
            <v>127233.44733776795</v>
          </cell>
          <cell r="BA7">
            <v>-628.74450910693849</v>
          </cell>
          <cell r="BB7">
            <v>11868.73938182171</v>
          </cell>
          <cell r="BC7">
            <v>-0.49173606366760225</v>
          </cell>
          <cell r="CE7">
            <v>9.2667232678544735</v>
          </cell>
          <cell r="CF7">
            <v>8.5682064025463376</v>
          </cell>
          <cell r="CG7">
            <v>10.288015799731369</v>
          </cell>
        </row>
        <row r="8">
          <cell r="AG8">
            <v>9799.2415925825808</v>
          </cell>
          <cell r="AQ8">
            <v>17047.390395214105</v>
          </cell>
          <cell r="AR8">
            <v>17768.490803266024</v>
          </cell>
          <cell r="BA8">
            <v>721.10040805191966</v>
          </cell>
          <cell r="BB8">
            <v>7969.2492106834434</v>
          </cell>
          <cell r="BC8">
            <v>4.2299753295634162</v>
          </cell>
          <cell r="CE8">
            <v>44.121544454907621</v>
          </cell>
          <cell r="CF8">
            <v>28.331754982771571</v>
          </cell>
          <cell r="CG8">
            <v>81.325163130131131</v>
          </cell>
        </row>
        <row r="9">
          <cell r="AG9">
            <v>105565.46636336367</v>
          </cell>
          <cell r="AQ9">
            <v>110814.80145166079</v>
          </cell>
          <cell r="AR9">
            <v>109464.95653450192</v>
          </cell>
          <cell r="BA9">
            <v>-1349.8449171588727</v>
          </cell>
          <cell r="BB9">
            <v>3899.4901711382554</v>
          </cell>
          <cell r="BC9">
            <v>-1.2181088622422891</v>
          </cell>
          <cell r="CE9">
            <v>5.9863201722073001</v>
          </cell>
          <cell r="CF9">
            <v>6.0555996068945035</v>
          </cell>
          <cell r="CG9">
            <v>3.6939070185281366</v>
          </cell>
        </row>
        <row r="10">
          <cell r="AG10">
            <v>5580.9598908913604</v>
          </cell>
          <cell r="AQ10">
            <v>5674.1039992227834</v>
          </cell>
          <cell r="AR10">
            <v>5500.9935918491801</v>
          </cell>
          <cell r="BA10">
            <v>-173.11040737360327</v>
          </cell>
          <cell r="BB10">
            <v>-79.966299042180253</v>
          </cell>
          <cell r="BC10">
            <v>-3.0508853450221523</v>
          </cell>
          <cell r="CE10">
            <v>6.1101167332423927</v>
          </cell>
          <cell r="CF10">
            <v>45.540846924231403</v>
          </cell>
          <cell r="CG10">
            <v>-1.4328413141383294</v>
          </cell>
        </row>
        <row r="11">
          <cell r="AG11">
            <v>398.87142165000006</v>
          </cell>
          <cell r="AQ11">
            <v>264.12975648000003</v>
          </cell>
          <cell r="AR11">
            <v>299.31523195000005</v>
          </cell>
          <cell r="BA11">
            <v>35.185475470000029</v>
          </cell>
          <cell r="BB11">
            <v>-99.556189700000004</v>
          </cell>
          <cell r="BC11">
            <v>13.321284182028265</v>
          </cell>
          <cell r="CE11">
            <v>-17.490597365071338</v>
          </cell>
          <cell r="CF11">
            <v>-29.575831680143779</v>
          </cell>
          <cell r="CG11">
            <v>-24.959469216462978</v>
          </cell>
        </row>
        <row r="12">
          <cell r="AG12">
            <v>1069.4794771689799</v>
          </cell>
          <cell r="AQ12">
            <v>1004.427357615873</v>
          </cell>
          <cell r="AR12">
            <v>625.72745880418188</v>
          </cell>
          <cell r="BA12">
            <v>-378.69989881169113</v>
          </cell>
          <cell r="BB12">
            <v>-443.752018364798</v>
          </cell>
          <cell r="BC12">
            <v>-37.70306492951169</v>
          </cell>
          <cell r="CE12">
            <v>1.9031163194939325</v>
          </cell>
          <cell r="CF12">
            <v>-64.584316031265374</v>
          </cell>
          <cell r="CG12">
            <v>-41.492336023076795</v>
          </cell>
        </row>
        <row r="13">
          <cell r="AG13">
            <v>98516.155573653334</v>
          </cell>
          <cell r="AQ13">
            <v>103872.14033834214</v>
          </cell>
          <cell r="AR13">
            <v>103038.92025189855</v>
          </cell>
          <cell r="BA13">
            <v>-833.22008644358721</v>
          </cell>
          <cell r="BB13">
            <v>4522.7646782452211</v>
          </cell>
          <cell r="BC13">
            <v>-0.80215935064930477</v>
          </cell>
          <cell r="CE13">
            <v>6.1214944837244047</v>
          </cell>
          <cell r="CF13">
            <v>6.6693723677758499</v>
          </cell>
          <cell r="CG13">
            <v>4.5908862885579254</v>
          </cell>
        </row>
        <row r="14">
          <cell r="AG14">
            <v>42841.803241312708</v>
          </cell>
          <cell r="AQ14">
            <v>44309.027829361126</v>
          </cell>
          <cell r="AR14">
            <v>43895.243686090791</v>
          </cell>
          <cell r="BA14">
            <v>-413.78414327033533</v>
          </cell>
          <cell r="BB14">
            <v>1053.4404447780835</v>
          </cell>
          <cell r="BC14">
            <v>-0.93385967497157196</v>
          </cell>
          <cell r="CE14">
            <v>5.0666250770734678</v>
          </cell>
          <cell r="CF14">
            <v>5.0716046662675751</v>
          </cell>
          <cell r="CG14">
            <v>2.458907807508524</v>
          </cell>
        </row>
        <row r="15">
          <cell r="AG15">
            <v>55674.352332340626</v>
          </cell>
          <cell r="AQ15">
            <v>59563.112508981016</v>
          </cell>
          <cell r="AR15">
            <v>59143.676565807757</v>
          </cell>
          <cell r="BA15">
            <v>-419.43594317325915</v>
          </cell>
          <cell r="BB15">
            <v>3469.3242334671304</v>
          </cell>
          <cell r="BC15">
            <v>-0.70418741651558037</v>
          </cell>
          <cell r="CE15">
            <v>6.9253854646850641</v>
          </cell>
          <cell r="CF15">
            <v>7.8898325905574467</v>
          </cell>
          <cell r="CG15">
            <v>6.2314586306410291</v>
          </cell>
        </row>
        <row r="16">
          <cell r="AG16">
            <v>52901.255789269504</v>
          </cell>
          <cell r="AQ16">
            <v>49261.000699897035</v>
          </cell>
          <cell r="AR16">
            <v>52444.70157916801</v>
          </cell>
          <cell r="BA16">
            <v>3183.7008792709748</v>
          </cell>
          <cell r="BB16">
            <v>-456.55421010149439</v>
          </cell>
          <cell r="BC16">
            <v>6.4629236800656855</v>
          </cell>
          <cell r="CE16">
            <v>1.6296599281149042</v>
          </cell>
          <cell r="CF16">
            <v>-4.9528859577650337</v>
          </cell>
          <cell r="CG16">
            <v>-0.86303094943561121</v>
          </cell>
        </row>
        <row r="17">
          <cell r="AG17">
            <v>106858.30820994149</v>
          </cell>
          <cell r="AQ17">
            <v>116394.10197514889</v>
          </cell>
          <cell r="AR17">
            <v>120744.64104234602</v>
          </cell>
          <cell r="BA17">
            <v>4350.5390671971254</v>
          </cell>
          <cell r="BB17">
            <v>13886.332832404529</v>
          </cell>
          <cell r="BC17">
            <v>3.7377659119926818</v>
          </cell>
          <cell r="CE17">
            <v>9.9343468663295482</v>
          </cell>
          <cell r="CF17">
            <v>11.288404023695023</v>
          </cell>
          <cell r="CG17">
            <v>12.99508953961957</v>
          </cell>
        </row>
        <row r="24">
          <cell r="AG24">
            <v>106858.30820994149</v>
          </cell>
          <cell r="AQ24">
            <v>116394.10197514889</v>
          </cell>
          <cell r="AR24">
            <v>120744.64104234602</v>
          </cell>
          <cell r="BA24">
            <v>4350.5390671971254</v>
          </cell>
          <cell r="BB24">
            <v>13886.332832404529</v>
          </cell>
          <cell r="BC24">
            <v>3.7377659119926818</v>
          </cell>
          <cell r="CE24">
            <v>9.9343468663295482</v>
          </cell>
          <cell r="CF24">
            <v>11.288404023695023</v>
          </cell>
          <cell r="CG24">
            <v>12.99508953961957</v>
          </cell>
        </row>
        <row r="25">
          <cell r="AG25">
            <v>2825.4760072363933</v>
          </cell>
          <cell r="AQ25">
            <v>2618.0649439463741</v>
          </cell>
          <cell r="AR25">
            <v>2865.2527834757902</v>
          </cell>
          <cell r="BA25">
            <v>247.18783952941612</v>
          </cell>
          <cell r="BB25">
            <v>39.776776239396895</v>
          </cell>
          <cell r="BC25">
            <v>9.4416236732773484</v>
          </cell>
          <cell r="CE25">
            <v>-4.8280835167685439</v>
          </cell>
          <cell r="CF25">
            <v>-9.5855880474398134</v>
          </cell>
          <cell r="CG25">
            <v>1.4077902674637386</v>
          </cell>
        </row>
        <row r="26">
          <cell r="AG26">
            <v>49172.212144549536</v>
          </cell>
          <cell r="AQ26">
            <v>54728.575698768858</v>
          </cell>
          <cell r="AR26">
            <v>58411.182934474957</v>
          </cell>
          <cell r="BA26">
            <v>3682.6072357060984</v>
          </cell>
          <cell r="BB26">
            <v>9238.9707899254208</v>
          </cell>
          <cell r="BC26">
            <v>6.7288563400142323</v>
          </cell>
          <cell r="CE26">
            <v>5.008055223719694</v>
          </cell>
          <cell r="CF26">
            <v>12.216213285492188</v>
          </cell>
          <cell r="CG26">
            <v>18.789007829800283</v>
          </cell>
        </row>
        <row r="27">
          <cell r="AG27">
            <v>54860.62005815556</v>
          </cell>
          <cell r="AQ27">
            <v>59047.461332433661</v>
          </cell>
          <cell r="AR27">
            <v>59468.205324395269</v>
          </cell>
          <cell r="BA27">
            <v>420.74399196160812</v>
          </cell>
          <cell r="BB27">
            <v>4607.5852662397083</v>
          </cell>
          <cell r="BC27">
            <v>0.7125522121820751</v>
          </cell>
          <cell r="CE27">
            <v>15.356611755574193</v>
          </cell>
          <cell r="CF27">
            <v>11.575498024543123</v>
          </cell>
          <cell r="CG27">
            <v>8.398711610177557</v>
          </cell>
        </row>
        <row r="28">
          <cell r="AG28">
            <v>0</v>
          </cell>
          <cell r="AQ28">
            <v>0</v>
          </cell>
          <cell r="AR28">
            <v>0</v>
          </cell>
          <cell r="BA28">
            <v>0</v>
          </cell>
          <cell r="BB28">
            <v>0</v>
          </cell>
          <cell r="BC28" t="e">
            <v>#DIV/0!</v>
          </cell>
          <cell r="CE28">
            <v>0</v>
          </cell>
          <cell r="CF28">
            <v>0</v>
          </cell>
          <cell r="CG28">
            <v>0</v>
          </cell>
        </row>
        <row r="36">
          <cell r="AG36">
            <v>99092.993078639556</v>
          </cell>
          <cell r="AQ36">
            <v>103655.67823635506</v>
          </cell>
          <cell r="AR36">
            <v>102415.61167042852</v>
          </cell>
          <cell r="BA36">
            <v>-1240.066565926536</v>
          </cell>
          <cell r="BB36">
            <v>3322.618591788967</v>
          </cell>
          <cell r="BC36">
            <v>-1.196332499121695</v>
          </cell>
          <cell r="CE36">
            <v>5.8710222995522372</v>
          </cell>
          <cell r="CF36">
            <v>5.7953419806331681</v>
          </cell>
          <cell r="CG36">
            <v>3.3530308133413342</v>
          </cell>
        </row>
        <row r="37">
          <cell r="AG37">
            <v>5580.9588908913602</v>
          </cell>
          <cell r="AQ37">
            <v>5674.1029982227838</v>
          </cell>
          <cell r="AR37">
            <v>5500.9925908491805</v>
          </cell>
          <cell r="BA37">
            <v>-173.11040737360327</v>
          </cell>
          <cell r="BB37">
            <v>-79.966300042179682</v>
          </cell>
          <cell r="BC37">
            <v>-3.0508858832457548</v>
          </cell>
          <cell r="CE37">
            <v>6.1101177619301836</v>
          </cell>
          <cell r="CF37">
            <v>45.540858579818007</v>
          </cell>
          <cell r="CG37">
            <v>-1.432841588793849</v>
          </cell>
        </row>
        <row r="38">
          <cell r="AG38">
            <v>42436.376729598924</v>
          </cell>
          <cell r="AQ38">
            <v>43592.603372934042</v>
          </cell>
          <cell r="AR38">
            <v>42921.546294590771</v>
          </cell>
          <cell r="BA38">
            <v>-671.0570783432704</v>
          </cell>
          <cell r="BB38">
            <v>485.16956499184744</v>
          </cell>
          <cell r="BC38">
            <v>-1.539382891639633</v>
          </cell>
          <cell r="CE38">
            <v>5.3589684717859143</v>
          </cell>
          <cell r="CF38">
            <v>4.598696743498337</v>
          </cell>
          <cell r="CG38">
            <v>1.1432869683556817</v>
          </cell>
        </row>
        <row r="39">
          <cell r="AG39">
            <v>30538.321183972846</v>
          </cell>
          <cell r="AQ39">
            <v>31263.990105945817</v>
          </cell>
          <cell r="AR39">
            <v>30864.255612336034</v>
          </cell>
          <cell r="BA39">
            <v>-399.73449360978339</v>
          </cell>
          <cell r="BB39">
            <v>325.93442836318718</v>
          </cell>
          <cell r="BC39">
            <v>-1.2785779814258689</v>
          </cell>
          <cell r="CE39">
            <v>3.8646879911291308</v>
          </cell>
          <cell r="CF39">
            <v>3.915628938943911</v>
          </cell>
          <cell r="CG39">
            <v>1.0672964843078745</v>
          </cell>
        </row>
        <row r="40">
          <cell r="AG40">
            <v>12730.391663919112</v>
          </cell>
          <cell r="AQ40">
            <v>12884.581352143259</v>
          </cell>
          <cell r="AR40">
            <v>12715.892997033559</v>
          </cell>
          <cell r="BA40">
            <v>-168.68835510969984</v>
          </cell>
          <cell r="BB40">
            <v>-14.498666885552666</v>
          </cell>
          <cell r="BC40">
            <v>-1.3092265126770286</v>
          </cell>
          <cell r="CE40">
            <v>1.3758200180564728</v>
          </cell>
          <cell r="CF40">
            <v>0.28488439033192492</v>
          </cell>
          <cell r="CG40">
            <v>-0.11389018710747223</v>
          </cell>
        </row>
        <row r="41">
          <cell r="AG41">
            <v>7427.8413482230753</v>
          </cell>
          <cell r="AQ41">
            <v>8491.7939283608284</v>
          </cell>
          <cell r="AR41">
            <v>8215.1906860116451</v>
          </cell>
          <cell r="BA41">
            <v>-276.60324234918335</v>
          </cell>
          <cell r="BB41">
            <v>787.34933778856976</v>
          </cell>
          <cell r="BC41">
            <v>-3.257300455977699</v>
          </cell>
          <cell r="CE41">
            <v>20.09020665314425</v>
          </cell>
          <cell r="CF41">
            <v>17.380675151752413</v>
          </cell>
          <cell r="CG41">
            <v>10.599975159363396</v>
          </cell>
        </row>
        <row r="42">
          <cell r="AG42">
            <v>10380.088171830657</v>
          </cell>
          <cell r="AQ42">
            <v>9887.6148254417294</v>
          </cell>
          <cell r="AR42">
            <v>9933.1719292908274</v>
          </cell>
          <cell r="BA42">
            <v>45.557103849097984</v>
          </cell>
          <cell r="BB42">
            <v>-446.91624253982991</v>
          </cell>
          <cell r="BC42">
            <v>0.46074917614988919</v>
          </cell>
          <cell r="CE42">
            <v>-3.9800393014297129</v>
          </cell>
          <cell r="CF42">
            <v>-1.1589559733974113</v>
          </cell>
          <cell r="CG42">
            <v>-4.3055148968065993</v>
          </cell>
        </row>
        <row r="43">
          <cell r="AG43">
            <v>3831.0282335160837</v>
          </cell>
          <cell r="AQ43">
            <v>3608.7316159282168</v>
          </cell>
          <cell r="AR43">
            <v>3557.7177359547345</v>
          </cell>
          <cell r="BA43">
            <v>-51.01387997348229</v>
          </cell>
          <cell r="BB43">
            <v>-273.31049756134917</v>
          </cell>
          <cell r="BC43">
            <v>-1.413623549845525</v>
          </cell>
          <cell r="CE43">
            <v>-7.2023771915317241</v>
          </cell>
          <cell r="CF43">
            <v>-7.4858972033162843</v>
          </cell>
          <cell r="CG43">
            <v>-7.1341290353923483</v>
          </cell>
        </row>
        <row r="44">
          <cell r="AG44">
            <v>318.93068577999998</v>
          </cell>
          <cell r="AQ44">
            <v>257.22485304000003</v>
          </cell>
          <cell r="AR44">
            <v>250.32880292999999</v>
          </cell>
          <cell r="BA44">
            <v>-6.8960501100000329</v>
          </cell>
          <cell r="BB44">
            <v>-68.601882849999981</v>
          </cell>
          <cell r="BC44">
            <v>-2.6809423850375964</v>
          </cell>
          <cell r="CE44">
            <v>-30.389011556254047</v>
          </cell>
          <cell r="CF44">
            <v>-24.271522316588033</v>
          </cell>
          <cell r="CG44">
            <v>-21.509966243048154</v>
          </cell>
        </row>
        <row r="45">
          <cell r="AG45">
            <v>7748.0966263299997</v>
          </cell>
          <cell r="AQ45">
            <v>8462.6567980200016</v>
          </cell>
          <cell r="AR45">
            <v>8249.2441433699987</v>
          </cell>
          <cell r="BA45">
            <v>-213.41265465000288</v>
          </cell>
          <cell r="BB45">
            <v>501.147517039999</v>
          </cell>
          <cell r="BC45">
            <v>-2.5218162539680833</v>
          </cell>
          <cell r="CE45">
            <v>20.979672201755221</v>
          </cell>
          <cell r="CF45">
            <v>15.142765306029872</v>
          </cell>
          <cell r="CG45">
            <v>6.4680080955233876</v>
          </cell>
        </row>
        <row r="47">
          <cell r="AG47">
            <v>55583.028520950626</v>
          </cell>
          <cell r="AQ47">
            <v>59148.708397421011</v>
          </cell>
          <cell r="AR47">
            <v>58732.726358597763</v>
          </cell>
          <cell r="BA47">
            <v>-415.98203882324742</v>
          </cell>
          <cell r="BB47">
            <v>3149.6978376471379</v>
          </cell>
          <cell r="BC47">
            <v>-0.70328169472148261</v>
          </cell>
          <cell r="CE47">
            <v>6.7472243969635315</v>
          </cell>
          <cell r="CF47">
            <v>7.2461822708669956</v>
          </cell>
          <cell r="CG47">
            <v>5.6666538716218611</v>
          </cell>
        </row>
        <row r="48">
          <cell r="AG48">
            <v>47056.442638201748</v>
          </cell>
          <cell r="AQ48">
            <v>50924.056543990846</v>
          </cell>
          <cell r="AR48">
            <v>50739.012037581131</v>
          </cell>
          <cell r="BA48">
            <v>-185.04450640971481</v>
          </cell>
          <cell r="BB48">
            <v>3682.569399379383</v>
          </cell>
          <cell r="BC48">
            <v>-0.36337346034062534</v>
          </cell>
          <cell r="CE48">
            <v>9.0867756869320147</v>
          </cell>
          <cell r="CF48">
            <v>9.1277386845538047</v>
          </cell>
          <cell r="CG48">
            <v>7.8258559145517808</v>
          </cell>
        </row>
        <row r="49">
          <cell r="AG49">
            <v>38337.049322217688</v>
          </cell>
          <cell r="AQ49">
            <v>40404.908784318737</v>
          </cell>
          <cell r="AR49">
            <v>40343.37033879853</v>
          </cell>
          <cell r="BA49">
            <v>-61.538445520207461</v>
          </cell>
          <cell r="BB49">
            <v>2006.3210165808414</v>
          </cell>
          <cell r="BC49">
            <v>-0.1523043792740566</v>
          </cell>
          <cell r="CE49">
            <v>5.6983602506741988</v>
          </cell>
          <cell r="CF49">
            <v>5.9215195535512493</v>
          </cell>
          <cell r="CG49">
            <v>5.2333735956515284</v>
          </cell>
        </row>
        <row r="50">
          <cell r="AG50">
            <v>6555.9027572936993</v>
          </cell>
          <cell r="AQ50">
            <v>8119.0270069881008</v>
          </cell>
          <cell r="AR50">
            <v>8016.3606096284002</v>
          </cell>
          <cell r="BA50">
            <v>-102.66639735970057</v>
          </cell>
          <cell r="BB50">
            <v>1460.4578523347009</v>
          </cell>
          <cell r="BC50">
            <v>-1.2645160223181335</v>
          </cell>
          <cell r="CE50">
            <v>28.707724526893685</v>
          </cell>
          <cell r="CF50">
            <v>26.05922226347765</v>
          </cell>
          <cell r="CG50">
            <v>22.276990773084364</v>
          </cell>
        </row>
        <row r="51">
          <cell r="AG51">
            <v>2163.4905586903628</v>
          </cell>
          <cell r="AQ51">
            <v>2400.1207526840062</v>
          </cell>
          <cell r="AR51">
            <v>2379.2810891541994</v>
          </cell>
          <cell r="BA51">
            <v>-20.839663529806785</v>
          </cell>
          <cell r="BB51">
            <v>215.7905304638366</v>
          </cell>
          <cell r="BC51">
            <v>-0.86827562765341781</v>
          </cell>
          <cell r="CE51">
            <v>11.608957532076872</v>
          </cell>
          <cell r="CF51">
            <v>15.506769953740829</v>
          </cell>
          <cell r="CG51">
            <v>9.9741840608938048</v>
          </cell>
        </row>
        <row r="52">
          <cell r="AG52">
            <v>6856.7238752784824</v>
          </cell>
          <cell r="AQ52">
            <v>6602.9309223217633</v>
          </cell>
          <cell r="AR52">
            <v>6384.2296968773344</v>
          </cell>
          <cell r="BA52">
            <v>-218.70122544442893</v>
          </cell>
          <cell r="BB52">
            <v>-472.49417840114802</v>
          </cell>
          <cell r="BC52">
            <v>-3.3121840591288247</v>
          </cell>
          <cell r="CE52">
            <v>-5.0723788900334199</v>
          </cell>
          <cell r="CF52">
            <v>-4.8108054939102942</v>
          </cell>
          <cell r="CG52">
            <v>-6.8909611498969383</v>
          </cell>
        </row>
        <row r="53">
          <cell r="AG53">
            <v>61.600355219999997</v>
          </cell>
          <cell r="AQ53">
            <v>51.939555730000002</v>
          </cell>
          <cell r="AR53">
            <v>50.638412289999991</v>
          </cell>
          <cell r="BA53">
            <v>-1.3011434400000113</v>
          </cell>
          <cell r="BB53">
            <v>-10.961942930000006</v>
          </cell>
          <cell r="BC53">
            <v>-2.5051108383826204</v>
          </cell>
          <cell r="CE53">
            <v>11.148470775209816</v>
          </cell>
          <cell r="CF53">
            <v>7.3588636658695492</v>
          </cell>
          <cell r="CG53">
            <v>-17.795259281948034</v>
          </cell>
        </row>
        <row r="54">
          <cell r="AG54">
            <v>1608.2616522503993</v>
          </cell>
          <cell r="AQ54">
            <v>1569.7813753783994</v>
          </cell>
          <cell r="AR54">
            <v>1558.8462118493001</v>
          </cell>
          <cell r="BA54">
            <v>-10.935163529099327</v>
          </cell>
          <cell r="BB54">
            <v>-49.415440401099204</v>
          </cell>
          <cell r="BC54">
            <v>-0.69660423423378859</v>
          </cell>
          <cell r="CE54">
            <v>-8.5712219112487418</v>
          </cell>
          <cell r="CF54">
            <v>4.4692984570359471</v>
          </cell>
          <cell r="CG54">
            <v>-3.0725995569162166</v>
          </cell>
        </row>
        <row r="55">
          <cell r="AG55">
            <v>1073.5878280899999</v>
          </cell>
          <cell r="AQ55">
            <v>914.36646599999995</v>
          </cell>
          <cell r="AR55">
            <v>761.33901723999998</v>
          </cell>
          <cell r="BA55">
            <v>-153.02744875999997</v>
          </cell>
          <cell r="BB55">
            <v>-312.24881084999993</v>
          </cell>
          <cell r="BC55">
            <v>-16.735899056910512</v>
          </cell>
          <cell r="CE55">
            <v>-18.061159083262652</v>
          </cell>
          <cell r="CF55">
            <v>-20.4360515026153</v>
          </cell>
          <cell r="CG55">
            <v>-29.08460795476006</v>
          </cell>
        </row>
      </sheetData>
      <sheetData sheetId="12">
        <row r="6">
          <cell r="AG6">
            <v>34743.99441182171</v>
          </cell>
          <cell r="AR6">
            <v>36119.208709179802</v>
          </cell>
          <cell r="AS6">
            <v>39017.725941456418</v>
          </cell>
          <cell r="BB6">
            <v>2898.5172322766157</v>
          </cell>
          <cell r="BC6">
            <v>4273.7315296347078</v>
          </cell>
          <cell r="BD6">
            <v>8.0248635999047906</v>
          </cell>
          <cell r="CF6">
            <v>1.0876401587353541</v>
          </cell>
          <cell r="CG6">
            <v>6.9478861670089884</v>
          </cell>
          <cell r="CH6">
            <v>12.300633827469667</v>
          </cell>
        </row>
        <row r="7">
          <cell r="AG7">
            <v>34230.886789341712</v>
          </cell>
          <cell r="AR7">
            <v>31349.290395359803</v>
          </cell>
          <cell r="AS7">
            <v>34811.862003686416</v>
          </cell>
          <cell r="BB7">
            <v>3462.5716083266125</v>
          </cell>
          <cell r="BC7">
            <v>580.975214344704</v>
          </cell>
          <cell r="BD7">
            <v>11.045135518726539</v>
          </cell>
          <cell r="CF7">
            <v>-1.0744958004177079</v>
          </cell>
          <cell r="CG7">
            <v>-2.7593948252009284</v>
          </cell>
          <cell r="CH7">
            <v>1.6972251344817408</v>
          </cell>
        </row>
        <row r="8">
          <cell r="AG8">
            <v>11966.079893660002</v>
          </cell>
          <cell r="AR8">
            <v>15122.550420939999</v>
          </cell>
          <cell r="AS8">
            <v>15407.174225140001</v>
          </cell>
          <cell r="BB8">
            <v>284.62380420000227</v>
          </cell>
          <cell r="BC8">
            <v>3441.0943314799988</v>
          </cell>
          <cell r="BD8">
            <v>1.882115094857852</v>
          </cell>
          <cell r="CF8">
            <v>28.695502954189465</v>
          </cell>
          <cell r="CG8">
            <v>36.131862055828265</v>
          </cell>
          <cell r="CH8">
            <v>28.757073010211116</v>
          </cell>
        </row>
        <row r="9">
          <cell r="AG9">
            <v>22136.647147529999</v>
          </cell>
          <cell r="AR9">
            <v>16096.049481880002</v>
          </cell>
          <cell r="AS9">
            <v>19254.872178850001</v>
          </cell>
          <cell r="BB9">
            <v>3158.822696969999</v>
          </cell>
          <cell r="BC9">
            <v>-2881.774968679998</v>
          </cell>
          <cell r="BD9">
            <v>19.624832170937466</v>
          </cell>
          <cell r="CF9">
            <v>-13.597606553947656</v>
          </cell>
          <cell r="CG9">
            <v>-23.114951498714149</v>
          </cell>
          <cell r="CH9">
            <v>-13.018118550087408</v>
          </cell>
        </row>
        <row r="10">
          <cell r="AG10">
            <v>128.15974815170671</v>
          </cell>
          <cell r="AR10">
            <v>130.69049253980251</v>
          </cell>
          <cell r="AS10">
            <v>149.81559969641268</v>
          </cell>
          <cell r="BB10">
            <v>19.12510715661017</v>
          </cell>
          <cell r="BC10">
            <v>21.655851544705968</v>
          </cell>
          <cell r="BD10">
            <v>14.633893242682134</v>
          </cell>
          <cell r="CF10">
            <v>-46.626436180502296</v>
          </cell>
          <cell r="CG10">
            <v>-32.952742319398624</v>
          </cell>
          <cell r="CH10">
            <v>16.897545334648484</v>
          </cell>
        </row>
        <row r="11">
          <cell r="AG11">
            <v>0</v>
          </cell>
          <cell r="AR11">
            <v>0</v>
          </cell>
          <cell r="AS11">
            <v>0</v>
          </cell>
          <cell r="BB11">
            <v>0</v>
          </cell>
          <cell r="BC11">
            <v>0</v>
          </cell>
          <cell r="BD11" t="e">
            <v>#DIV/0!</v>
          </cell>
          <cell r="CF11" t="e">
            <v>#DIV/0!</v>
          </cell>
          <cell r="CG11" t="e">
            <v>#DIV/0!</v>
          </cell>
          <cell r="CH11" t="e">
            <v>#DIV/0!</v>
          </cell>
        </row>
        <row r="12">
          <cell r="AG12">
            <v>513.10762248000003</v>
          </cell>
          <cell r="AR12">
            <v>4769.9183138200005</v>
          </cell>
          <cell r="AS12">
            <v>4205.863937770001</v>
          </cell>
          <cell r="BB12">
            <v>-564.05437604999952</v>
          </cell>
          <cell r="BC12">
            <v>3692.7563152900011</v>
          </cell>
          <cell r="BD12">
            <v>-11.825241837281595</v>
          </cell>
          <cell r="CF12">
            <v>89.798675508634517</v>
          </cell>
          <cell r="CG12">
            <v>210.98088998495433</v>
          </cell>
          <cell r="CH12">
            <v>719.68455612524792</v>
          </cell>
        </row>
        <row r="13">
          <cell r="AG13">
            <v>447.92977809000001</v>
          </cell>
          <cell r="AR13">
            <v>1678.7272669199999</v>
          </cell>
          <cell r="AS13">
            <v>213.23069802999999</v>
          </cell>
          <cell r="BB13">
            <v>-1465.4965688899999</v>
          </cell>
          <cell r="BC13">
            <v>-234.69908006000003</v>
          </cell>
          <cell r="BD13">
            <v>-87.298073830585992</v>
          </cell>
          <cell r="CF13">
            <v>95.076423976111016</v>
          </cell>
          <cell r="CG13">
            <v>210.15912213762419</v>
          </cell>
          <cell r="CH13">
            <v>-52.396400404717738</v>
          </cell>
        </row>
        <row r="14">
          <cell r="AG14">
            <v>0</v>
          </cell>
          <cell r="AR14">
            <v>3002.2067223399999</v>
          </cell>
          <cell r="AS14">
            <v>3905.3596982800004</v>
          </cell>
          <cell r="BB14">
            <v>903.15297594000049</v>
          </cell>
          <cell r="BC14">
            <v>3905.3596982800004</v>
          </cell>
          <cell r="BD14">
            <v>30.082970943321953</v>
          </cell>
          <cell r="CF14" t="e">
            <v>#DIV/0!</v>
          </cell>
          <cell r="CG14">
            <v>223.98232873262407</v>
          </cell>
          <cell r="CH14" t="e">
            <v>#DIV/0!</v>
          </cell>
        </row>
        <row r="15">
          <cell r="AG15">
            <v>65.177844390000018</v>
          </cell>
          <cell r="AR15">
            <v>88.984324560000005</v>
          </cell>
          <cell r="AS15">
            <v>87.273541460000004</v>
          </cell>
          <cell r="BB15">
            <v>-1.7107831000000004</v>
          </cell>
          <cell r="BC15">
            <v>22.095697069999986</v>
          </cell>
          <cell r="BD15">
            <v>-1.9225668211331595</v>
          </cell>
          <cell r="CF15">
            <v>33.51537026830718</v>
          </cell>
          <cell r="CG15">
            <v>34.977333337752071</v>
          </cell>
          <cell r="CH15">
            <v>33.900625706164107</v>
          </cell>
        </row>
        <row r="17">
          <cell r="AG17">
            <v>34743.977396541726</v>
          </cell>
          <cell r="AR17">
            <v>36119.26833767983</v>
          </cell>
          <cell r="AS17">
            <v>39017.785518496406</v>
          </cell>
          <cell r="BB17">
            <v>2898.517180816576</v>
          </cell>
          <cell r="BC17">
            <v>4273.8081219546802</v>
          </cell>
          <cell r="BD17">
            <v>8.0248502093626968</v>
          </cell>
          <cell r="CF17">
            <v>1.0876375771240276</v>
          </cell>
          <cell r="CG17">
            <v>6.9481166076349297</v>
          </cell>
          <cell r="CH17">
            <v>12.300860299258872</v>
          </cell>
        </row>
        <row r="18">
          <cell r="AG18">
            <v>8001.8704114100001</v>
          </cell>
          <cell r="AR18">
            <v>7800.1628773900011</v>
          </cell>
          <cell r="AS18">
            <v>10262.110466780001</v>
          </cell>
          <cell r="BB18">
            <v>2461.9475893899998</v>
          </cell>
          <cell r="BC18">
            <v>2260.2400553700008</v>
          </cell>
          <cell r="BD18">
            <v>31.56277154835243</v>
          </cell>
          <cell r="CF18">
            <v>-20.664785177763505</v>
          </cell>
          <cell r="CG18">
            <v>-21.551760080901616</v>
          </cell>
          <cell r="CH18">
            <v>28.246396644303161</v>
          </cell>
        </row>
        <row r="19">
          <cell r="AG19">
            <v>4081.5388406900001</v>
          </cell>
          <cell r="AR19">
            <v>4079.4569403700002</v>
          </cell>
          <cell r="AS19">
            <v>4367.1479329000003</v>
          </cell>
          <cell r="BB19">
            <v>287.69099253000013</v>
          </cell>
          <cell r="BC19">
            <v>285.6090922100002</v>
          </cell>
          <cell r="BD19">
            <v>7.0521884833010944</v>
          </cell>
          <cell r="CF19">
            <v>1.117808414946893</v>
          </cell>
          <cell r="CG19">
            <v>2.5045911225965369</v>
          </cell>
          <cell r="CH19">
            <v>6.9975835918228597</v>
          </cell>
        </row>
        <row r="20">
          <cell r="AG20">
            <v>3920.3315707200004</v>
          </cell>
          <cell r="AR20">
            <v>3720.7059370200009</v>
          </cell>
          <cell r="AS20">
            <v>5894.9625338800006</v>
          </cell>
          <cell r="BB20">
            <v>2174.2565968599997</v>
          </cell>
          <cell r="BC20">
            <v>1974.6309631600002</v>
          </cell>
          <cell r="BD20">
            <v>58.436668569443896</v>
          </cell>
          <cell r="CF20">
            <v>-47.191793822776077</v>
          </cell>
          <cell r="CG20">
            <v>-37.606485821619742</v>
          </cell>
          <cell r="CH20">
            <v>50.368978427948207</v>
          </cell>
        </row>
        <row r="21">
          <cell r="AG21">
            <v>16508.58456558</v>
          </cell>
          <cell r="AR21">
            <v>18976.05660485</v>
          </cell>
          <cell r="AS21">
            <v>19480.517117750001</v>
          </cell>
          <cell r="BB21">
            <v>504.46051290000105</v>
          </cell>
          <cell r="BC21">
            <v>2971.9325521700011</v>
          </cell>
          <cell r="BD21">
            <v>2.6584053968887815</v>
          </cell>
          <cell r="CF21">
            <v>11.513412588013352</v>
          </cell>
          <cell r="CG21">
            <v>36.256829358505883</v>
          </cell>
          <cell r="CH21">
            <v>18.002346236069243</v>
          </cell>
        </row>
        <row r="22">
          <cell r="AG22">
            <v>7995.7164522700004</v>
          </cell>
          <cell r="AR22">
            <v>7885.9358299500009</v>
          </cell>
          <cell r="AS22">
            <v>8357.7311013899998</v>
          </cell>
          <cell r="BB22">
            <v>471.79527143999894</v>
          </cell>
          <cell r="BC22">
            <v>362.01464911999938</v>
          </cell>
          <cell r="BD22">
            <v>5.9827429694287844</v>
          </cell>
          <cell r="CF22">
            <v>1.828512439222024</v>
          </cell>
          <cell r="CG22">
            <v>46.155179044737991</v>
          </cell>
          <cell r="CH22">
            <v>4.5276073917956694</v>
          </cell>
        </row>
        <row r="23">
          <cell r="AG23">
            <v>8512.8681133099999</v>
          </cell>
          <cell r="AR23">
            <v>11090.1207749</v>
          </cell>
          <cell r="AS23">
            <v>11122.786016360002</v>
          </cell>
          <cell r="BB23">
            <v>32.665241460001198</v>
          </cell>
          <cell r="BC23">
            <v>2609.9179030500018</v>
          </cell>
          <cell r="BD23">
            <v>0.29454360437564731</v>
          </cell>
          <cell r="CF23">
            <v>20.016565955321667</v>
          </cell>
          <cell r="CG23">
            <v>29.996499677255429</v>
          </cell>
          <cell r="CH23">
            <v>30.658502731521878</v>
          </cell>
        </row>
        <row r="24">
          <cell r="AG24">
            <v>2858.7765340219125</v>
          </cell>
          <cell r="AR24">
            <v>3579.4670397445202</v>
          </cell>
          <cell r="AS24">
            <v>3612.703282766628</v>
          </cell>
          <cell r="BB24">
            <v>33.236243022107828</v>
          </cell>
          <cell r="BC24">
            <v>753.9267487447155</v>
          </cell>
          <cell r="BD24">
            <v>0.92852490756500572</v>
          </cell>
          <cell r="CF24">
            <v>12.20540567234174</v>
          </cell>
          <cell r="CG24">
            <v>23.068666221888904</v>
          </cell>
          <cell r="CH24">
            <v>26.372356837700849</v>
          </cell>
        </row>
        <row r="25">
          <cell r="AG25">
            <v>8057.5555790200224</v>
          </cell>
          <cell r="AR25">
            <v>6604.0285781300272</v>
          </cell>
          <cell r="AS25">
            <v>6524.1673363099899</v>
          </cell>
          <cell r="BB25">
            <v>-79.861241820037321</v>
          </cell>
          <cell r="BC25">
            <v>-1533.3882427100325</v>
          </cell>
          <cell r="BD25">
            <v>-1.2092806818629924</v>
          </cell>
          <cell r="CF25">
            <v>-0.71488555744447524</v>
          </cell>
          <cell r="CG25">
            <v>-9.7083112100310558</v>
          </cell>
          <cell r="CH25">
            <v>-19.030439538048171</v>
          </cell>
        </row>
        <row r="26">
          <cell r="AG26">
            <v>-682.80969349020529</v>
          </cell>
          <cell r="AR26">
            <v>-840.44676243471758</v>
          </cell>
          <cell r="AS26">
            <v>-861.71268511021538</v>
          </cell>
          <cell r="BB26">
            <v>-21.265922675497791</v>
          </cell>
          <cell r="BC26">
            <v>-178.90299162001008</v>
          </cell>
          <cell r="BD26">
            <v>2.5303116896889293</v>
          </cell>
          <cell r="CF26">
            <v>47.838433050048479</v>
          </cell>
          <cell r="CG26">
            <v>162.91294146786953</v>
          </cell>
          <cell r="CH26">
            <v>26.201003489792484</v>
          </cell>
        </row>
        <row r="34">
          <cell r="AG34">
            <v>152561.18872104352</v>
          </cell>
          <cell r="AR34">
            <v>159470.64043089512</v>
          </cell>
          <cell r="AS34">
            <v>163879.89468894666</v>
          </cell>
          <cell r="BB34">
            <v>4409.2542580515437</v>
          </cell>
          <cell r="BC34">
            <v>11318.705967903137</v>
          </cell>
          <cell r="BD34">
            <v>2.764931680300279</v>
          </cell>
          <cell r="CF34">
            <v>6.4488869603516861</v>
          </cell>
          <cell r="CG34">
            <v>6.2115732746942882</v>
          </cell>
          <cell r="CH34">
            <v>7.4191254425785047</v>
          </cell>
        </row>
        <row r="35">
          <cell r="AG35">
            <v>19654.076689573667</v>
          </cell>
          <cell r="AR35">
            <v>18463.932474406589</v>
          </cell>
          <cell r="AS35">
            <v>23125.943723554516</v>
          </cell>
          <cell r="BB35">
            <v>4662.0112491479267</v>
          </cell>
          <cell r="BC35">
            <v>3471.8670339808486</v>
          </cell>
          <cell r="BD35">
            <v>25.249286714030617</v>
          </cell>
          <cell r="CF35">
            <v>10.042829615595267</v>
          </cell>
          <cell r="CG35">
            <v>7.3190025027157759</v>
          </cell>
          <cell r="CH35">
            <v>17.664869679798528</v>
          </cell>
        </row>
        <row r="36">
          <cell r="AG36">
            <v>141.52751178639315</v>
          </cell>
          <cell r="AR36">
            <v>197.68864494637376</v>
          </cell>
          <cell r="AS36">
            <v>223.63975510578942</v>
          </cell>
          <cell r="BB36">
            <v>25.951110159415663</v>
          </cell>
          <cell r="BC36">
            <v>82.112243319396271</v>
          </cell>
          <cell r="BD36">
            <v>13.127263918701715</v>
          </cell>
          <cell r="CF36">
            <v>-5.1290401589247097</v>
          </cell>
          <cell r="CG36">
            <v>18.668296882168022</v>
          </cell>
          <cell r="CH36">
            <v>58.018573408771516</v>
          </cell>
        </row>
        <row r="37">
          <cell r="AG37">
            <v>10451.883652798315</v>
          </cell>
          <cell r="AR37">
            <v>7885.9859986717493</v>
          </cell>
          <cell r="AS37">
            <v>12179.903544437806</v>
          </cell>
          <cell r="BB37">
            <v>4293.9175457660567</v>
          </cell>
          <cell r="BC37">
            <v>1728.0198916394911</v>
          </cell>
          <cell r="BD37">
            <v>54.44997678780166</v>
          </cell>
          <cell r="CF37">
            <v>7.6497685126690556</v>
          </cell>
          <cell r="CG37">
            <v>0.31733541666794451</v>
          </cell>
          <cell r="CH37">
            <v>16.533095363885366</v>
          </cell>
        </row>
        <row r="38">
          <cell r="AG38">
            <v>1073.5878280899999</v>
          </cell>
          <cell r="AR38">
            <v>914.36646599999995</v>
          </cell>
          <cell r="AS38">
            <v>761.33901723999998</v>
          </cell>
          <cell r="BB38">
            <v>-153.02744875999997</v>
          </cell>
          <cell r="BC38">
            <v>-312.24881084999993</v>
          </cell>
          <cell r="BD38">
            <v>-16.735899056910512</v>
          </cell>
          <cell r="CF38">
            <v>-18.061159083262652</v>
          </cell>
          <cell r="CG38">
            <v>-20.4360515026153</v>
          </cell>
          <cell r="CH38">
            <v>-29.08460795476006</v>
          </cell>
        </row>
        <row r="39">
          <cell r="AG39">
            <v>7987.0776968989603</v>
          </cell>
          <cell r="AR39">
            <v>9465.8913647884674</v>
          </cell>
          <cell r="AS39">
            <v>9961.0614067709212</v>
          </cell>
          <cell r="BB39">
            <v>495.17004198245377</v>
          </cell>
          <cell r="BC39">
            <v>1973.9837098719609</v>
          </cell>
          <cell r="BD39">
            <v>5.2310978744633019</v>
          </cell>
          <cell r="CF39">
            <v>16.677338068943314</v>
          </cell>
          <cell r="CG39">
            <v>17.91290424460918</v>
          </cell>
          <cell r="CH39">
            <v>24.714717757639619</v>
          </cell>
        </row>
        <row r="40">
          <cell r="AG40">
            <v>132907.11203146985</v>
          </cell>
          <cell r="AR40">
            <v>141006.70795648854</v>
          </cell>
          <cell r="AS40">
            <v>140753.95096539214</v>
          </cell>
          <cell r="BB40">
            <v>-252.7569910963939</v>
          </cell>
          <cell r="BC40">
            <v>7846.8389339222922</v>
          </cell>
          <cell r="BD40">
            <v>-0.17925174962199719</v>
          </cell>
          <cell r="CF40">
            <v>5.9535269409813907</v>
          </cell>
          <cell r="CG40">
            <v>6.0682524832662779</v>
          </cell>
          <cell r="CH40">
            <v>5.9040022869989883</v>
          </cell>
        </row>
        <row r="41">
          <cell r="AG41">
            <v>7299.5581423436061</v>
          </cell>
          <cell r="AR41">
            <v>6303.9702344436264</v>
          </cell>
          <cell r="AS41">
            <v>6972.2250280342105</v>
          </cell>
          <cell r="BB41">
            <v>668.25479359058409</v>
          </cell>
          <cell r="BC41">
            <v>-327.33311430939557</v>
          </cell>
          <cell r="BD41">
            <v>10.600538529502799</v>
          </cell>
          <cell r="CF41">
            <v>-47.906740337615702</v>
          </cell>
          <cell r="CG41">
            <v>-29.429526096711882</v>
          </cell>
          <cell r="CH41">
            <v>-4.4842866914174806</v>
          </cell>
        </row>
        <row r="42">
          <cell r="AG42">
            <v>20107.265370152581</v>
          </cell>
          <cell r="AR42">
            <v>23976.920594944106</v>
          </cell>
          <cell r="AS42">
            <v>24404.042944316021</v>
          </cell>
          <cell r="BB42">
            <v>427.12234937191533</v>
          </cell>
          <cell r="BC42">
            <v>4296.7775741634396</v>
          </cell>
          <cell r="BD42">
            <v>1.7813895144732612</v>
          </cell>
          <cell r="CF42">
            <v>22.80605789035846</v>
          </cell>
          <cell r="CG42">
            <v>22.423723346005715</v>
          </cell>
          <cell r="CH42">
            <v>21.36927869138097</v>
          </cell>
        </row>
        <row r="43">
          <cell r="AG43">
            <v>5580.9588908913602</v>
          </cell>
          <cell r="AR43">
            <v>5674.1029982227838</v>
          </cell>
          <cell r="AS43">
            <v>5500.9925908491805</v>
          </cell>
          <cell r="BB43">
            <v>-173.11040737360327</v>
          </cell>
          <cell r="BC43">
            <v>-79.966300042179682</v>
          </cell>
          <cell r="BD43">
            <v>-3.0508858832457548</v>
          </cell>
          <cell r="CF43">
            <v>6.1101177619301836</v>
          </cell>
          <cell r="CG43">
            <v>45.540858579818007</v>
          </cell>
          <cell r="CH43">
            <v>-1.432841588793849</v>
          </cell>
        </row>
        <row r="44">
          <cell r="AG44">
            <v>398.87142165000006</v>
          </cell>
          <cell r="AR44">
            <v>264.12975648000003</v>
          </cell>
          <cell r="AS44">
            <v>299.31523195000005</v>
          </cell>
          <cell r="BB44">
            <v>35.185475470000029</v>
          </cell>
          <cell r="BC44">
            <v>-99.556189700000004</v>
          </cell>
          <cell r="BD44">
            <v>13.321284182028265</v>
          </cell>
          <cell r="CF44">
            <v>-17.490597365071338</v>
          </cell>
          <cell r="CG44">
            <v>-29.575831680143779</v>
          </cell>
          <cell r="CH44">
            <v>-24.959469216462978</v>
          </cell>
        </row>
        <row r="45">
          <cell r="AG45">
            <v>1069.4794771689799</v>
          </cell>
          <cell r="AR45">
            <v>1004.427357615873</v>
          </cell>
          <cell r="AS45">
            <v>625.72745880418188</v>
          </cell>
          <cell r="BB45">
            <v>-378.69989881169113</v>
          </cell>
          <cell r="BC45">
            <v>-443.752018364798</v>
          </cell>
          <cell r="BD45">
            <v>-37.70306492951169</v>
          </cell>
          <cell r="CF45">
            <v>1.9031163194939325</v>
          </cell>
          <cell r="CG45">
            <v>-64.584316031265374</v>
          </cell>
          <cell r="CH45">
            <v>-41.492336023076795</v>
          </cell>
        </row>
        <row r="46">
          <cell r="AG46">
            <v>42841.803241312708</v>
          </cell>
          <cell r="AR46">
            <v>44309.027829361126</v>
          </cell>
          <cell r="AS46">
            <v>43895.243686090791</v>
          </cell>
          <cell r="BB46">
            <v>-413.78414327033533</v>
          </cell>
          <cell r="BC46">
            <v>1053.4404447780835</v>
          </cell>
          <cell r="BD46">
            <v>-0.93385967497157196</v>
          </cell>
          <cell r="CF46">
            <v>5.0666250770734678</v>
          </cell>
          <cell r="CG46">
            <v>5.0716046662675751</v>
          </cell>
          <cell r="CH46">
            <v>2.458907807508524</v>
          </cell>
        </row>
        <row r="47">
          <cell r="AG47">
            <v>55609.175487950626</v>
          </cell>
          <cell r="AR47">
            <v>59474.129185421014</v>
          </cell>
          <cell r="AS47">
            <v>59056.404025347758</v>
          </cell>
          <cell r="BB47">
            <v>-417.72516007325612</v>
          </cell>
          <cell r="BC47">
            <v>3447.2285373971317</v>
          </cell>
          <cell r="BD47">
            <v>-0.70236448317035638</v>
          </cell>
          <cell r="CF47">
            <v>6.8934479481685571</v>
          </cell>
          <cell r="CG47">
            <v>7.8574474682532696</v>
          </cell>
          <cell r="CH47">
            <v>6.199028320684377</v>
          </cell>
        </row>
        <row r="49">
          <cell r="AG49">
            <v>152561.18921536481</v>
          </cell>
          <cell r="AR49">
            <v>159470.63941119422</v>
          </cell>
          <cell r="AS49">
            <v>163879.89515288849</v>
          </cell>
          <cell r="BB49">
            <v>4409.2557416942727</v>
          </cell>
          <cell r="BC49">
            <v>11318.705937523686</v>
          </cell>
          <cell r="BD49">
            <v>2.7649326283348188</v>
          </cell>
          <cell r="CF49">
            <v>6.4488867580837734</v>
          </cell>
          <cell r="CG49">
            <v>6.2115727540815726</v>
          </cell>
          <cell r="CH49">
            <v>7.4191253986264627</v>
          </cell>
        </row>
        <row r="50">
          <cell r="AG50">
            <v>6631.3143806699991</v>
          </cell>
          <cell r="AR50">
            <v>8440.9036106500007</v>
          </cell>
          <cell r="AS50">
            <v>8369.2672017100012</v>
          </cell>
          <cell r="BB50">
            <v>-71.636408939999455</v>
          </cell>
          <cell r="BC50">
            <v>1737.9528210400022</v>
          </cell>
          <cell r="BD50">
            <v>-0.84868175546530722</v>
          </cell>
          <cell r="CF50">
            <v>8.82142440204548</v>
          </cell>
          <cell r="CG50">
            <v>6.9742719434400726</v>
          </cell>
          <cell r="CH50">
            <v>26.208270657564682</v>
          </cell>
        </row>
        <row r="51">
          <cell r="AG51">
            <v>4049.8056045899993</v>
          </cell>
          <cell r="AR51">
            <v>4963.1835334699999</v>
          </cell>
          <cell r="AS51">
            <v>4592.4788217300002</v>
          </cell>
          <cell r="BB51">
            <v>-370.70471173999977</v>
          </cell>
          <cell r="BC51">
            <v>542.67321714000082</v>
          </cell>
          <cell r="BD51">
            <v>-7.4690913451032941</v>
          </cell>
          <cell r="CF51">
            <v>13.787403792036912</v>
          </cell>
          <cell r="CG51">
            <v>10.685866557997173</v>
          </cell>
          <cell r="CH51">
            <v>13.399981878758368</v>
          </cell>
        </row>
        <row r="52">
          <cell r="AG52">
            <v>554.26009012999998</v>
          </cell>
          <cell r="AR52">
            <v>474.63772110999992</v>
          </cell>
          <cell r="AS52">
            <v>470.97641892000001</v>
          </cell>
          <cell r="BB52">
            <v>-3.6613021899999012</v>
          </cell>
          <cell r="BC52">
            <v>-83.283671209999966</v>
          </cell>
          <cell r="BD52">
            <v>-0.7713887934228012</v>
          </cell>
          <cell r="CF52">
            <v>-19.227666535393467</v>
          </cell>
          <cell r="CG52">
            <v>-14.814910960053552</v>
          </cell>
          <cell r="CH52">
            <v>-15.026099243491629</v>
          </cell>
        </row>
        <row r="53">
          <cell r="AG53">
            <v>524.01396863000002</v>
          </cell>
          <cell r="AR53">
            <v>509.58306871999997</v>
          </cell>
          <cell r="AS53">
            <v>477.35824491</v>
          </cell>
          <cell r="BB53">
            <v>-32.224823809999975</v>
          </cell>
          <cell r="BC53">
            <v>-46.655723720000026</v>
          </cell>
          <cell r="BD53">
            <v>-6.3237626577633677</v>
          </cell>
          <cell r="CF53">
            <v>87.4769911724118</v>
          </cell>
          <cell r="CG53">
            <v>-40.663152264011302</v>
          </cell>
          <cell r="CH53">
            <v>-8.9035267212395723</v>
          </cell>
        </row>
        <row r="54">
          <cell r="AG54">
            <v>1503.2347173200001</v>
          </cell>
          <cell r="AR54">
            <v>2493.4992873500014</v>
          </cell>
          <cell r="AS54">
            <v>2828.4537161500002</v>
          </cell>
          <cell r="BB54">
            <v>334.95442879999882</v>
          </cell>
          <cell r="BC54">
            <v>1325.2189988300001</v>
          </cell>
          <cell r="BD54">
            <v>13.433107059596395</v>
          </cell>
          <cell r="CF54">
            <v>-10.633701862796954</v>
          </cell>
          <cell r="CG54">
            <v>25.264662969294861</v>
          </cell>
          <cell r="CH54">
            <v>88.157822831063271</v>
          </cell>
        </row>
        <row r="55">
          <cell r="AG55">
            <v>145929.87483469481</v>
          </cell>
          <cell r="AR55">
            <v>151029.73580054421</v>
          </cell>
          <cell r="AS55">
            <v>155510.6279511785</v>
          </cell>
          <cell r="BB55">
            <v>4480.8921506342886</v>
          </cell>
          <cell r="BC55">
            <v>9580.7531164836837</v>
          </cell>
          <cell r="BD55">
            <v>2.9668939873879623</v>
          </cell>
          <cell r="CF55">
            <v>6.3307201557551025</v>
          </cell>
          <cell r="CG55">
            <v>6.169267019272624</v>
          </cell>
          <cell r="CH55">
            <v>6.5653130500773074</v>
          </cell>
        </row>
        <row r="56">
          <cell r="AG56">
            <v>104032.83220270509</v>
          </cell>
          <cell r="AR56">
            <v>113776.0370312025</v>
          </cell>
          <cell r="AS56">
            <v>117879.38825887023</v>
          </cell>
          <cell r="BB56">
            <v>4103.3512276677211</v>
          </cell>
          <cell r="BC56">
            <v>13846.556056165136</v>
          </cell>
          <cell r="BD56">
            <v>3.6065162179470036</v>
          </cell>
          <cell r="CF56">
            <v>10.334074632235428</v>
          </cell>
          <cell r="CG56">
            <v>11.8827792656474</v>
          </cell>
          <cell r="CH56">
            <v>13.309794382205723</v>
          </cell>
        </row>
        <row r="57">
          <cell r="AG57">
            <v>49172.212144549536</v>
          </cell>
          <cell r="AR57">
            <v>54728.575698768844</v>
          </cell>
          <cell r="AS57">
            <v>58411.182934474949</v>
          </cell>
          <cell r="BB57">
            <v>3682.6072357061057</v>
          </cell>
          <cell r="BC57">
            <v>9238.9707899254136</v>
          </cell>
          <cell r="BD57">
            <v>6.7288563400142607</v>
          </cell>
          <cell r="CF57">
            <v>5.0080552237196798</v>
          </cell>
          <cell r="CG57">
            <v>12.216213285492145</v>
          </cell>
          <cell r="CH57">
            <v>18.789007829800269</v>
          </cell>
        </row>
        <row r="58">
          <cell r="AG58">
            <v>54860.62005815556</v>
          </cell>
          <cell r="AR58">
            <v>59047.461332433661</v>
          </cell>
          <cell r="AS58">
            <v>59468.205324395269</v>
          </cell>
          <cell r="BB58">
            <v>420.74399196160812</v>
          </cell>
          <cell r="BC58">
            <v>4607.5852662397083</v>
          </cell>
          <cell r="BD58">
            <v>0.7125522121820751</v>
          </cell>
          <cell r="CF58">
            <v>15.356611755574207</v>
          </cell>
          <cell r="CG58">
            <v>11.575498024543123</v>
          </cell>
          <cell r="CH58">
            <v>8.398711610177557</v>
          </cell>
        </row>
        <row r="59">
          <cell r="AG59">
            <v>3317.7675657099994</v>
          </cell>
          <cell r="AR59">
            <v>3507.0951776599995</v>
          </cell>
          <cell r="AS59">
            <v>4321.6156959199998</v>
          </cell>
          <cell r="BB59">
            <v>814.52051826000024</v>
          </cell>
          <cell r="BC59">
            <v>1003.8481302100004</v>
          </cell>
          <cell r="BD59">
            <v>23.224933370740857</v>
          </cell>
          <cell r="CF59">
            <v>14.479850841212993</v>
          </cell>
          <cell r="CG59">
            <v>-1.7006904113414265</v>
          </cell>
          <cell r="CH59">
            <v>30.256734696698913</v>
          </cell>
        </row>
        <row r="60">
          <cell r="AG60">
            <v>0</v>
          </cell>
          <cell r="AR60">
            <v>0</v>
          </cell>
          <cell r="AS60">
            <v>0</v>
          </cell>
          <cell r="BB60">
            <v>0</v>
          </cell>
          <cell r="BC60">
            <v>0</v>
          </cell>
          <cell r="BD60" t="e">
            <v>#DIV/0!</v>
          </cell>
          <cell r="CF60">
            <v>0</v>
          </cell>
          <cell r="CG60">
            <v>0</v>
          </cell>
          <cell r="CH60" t="e">
            <v>#DIV/0!</v>
          </cell>
        </row>
        <row r="61">
          <cell r="AG61">
            <v>30320.894296069997</v>
          </cell>
          <cell r="AR61">
            <v>24681.382306350002</v>
          </cell>
          <cell r="AS61">
            <v>25137.834780170007</v>
          </cell>
          <cell r="BB61">
            <v>456.45247382000525</v>
          </cell>
          <cell r="BC61">
            <v>-5183.0595158999895</v>
          </cell>
          <cell r="BD61">
            <v>1.8493796990558735</v>
          </cell>
          <cell r="CF61">
            <v>-3.9621898449413351</v>
          </cell>
          <cell r="CG61">
            <v>-18.150156386256782</v>
          </cell>
          <cell r="CH61">
            <v>-17.094019276904334</v>
          </cell>
        </row>
        <row r="62">
          <cell r="AG62">
            <v>2312.3073252999998</v>
          </cell>
          <cell r="AR62">
            <v>2045.8010921199998</v>
          </cell>
          <cell r="AS62">
            <v>2183.1807379399997</v>
          </cell>
          <cell r="BB62">
            <v>137.37964581999995</v>
          </cell>
          <cell r="BC62">
            <v>-129.12658736000003</v>
          </cell>
          <cell r="BD62">
            <v>6.7152005319166932</v>
          </cell>
          <cell r="CF62">
            <v>-4.4083787804927539</v>
          </cell>
          <cell r="CG62">
            <v>11.645153695137083</v>
          </cell>
          <cell r="CH62">
            <v>-5.5843177049680008</v>
          </cell>
        </row>
        <row r="63">
          <cell r="AG63">
            <v>448.35775651999995</v>
          </cell>
          <cell r="AR63">
            <v>902.77633944000002</v>
          </cell>
          <cell r="AS63">
            <v>213.24816068000001</v>
          </cell>
          <cell r="BB63">
            <v>-689.52817875999995</v>
          </cell>
          <cell r="BC63">
            <v>-235.10959583999994</v>
          </cell>
          <cell r="BD63">
            <v>-76.378627644109542</v>
          </cell>
          <cell r="CF63">
            <v>35.213365417137908</v>
          </cell>
          <cell r="CG63">
            <v>66.686434865339578</v>
          </cell>
          <cell r="CH63">
            <v>-52.437945462311276</v>
          </cell>
        </row>
        <row r="64">
          <cell r="AG64">
            <v>83.081000000000003</v>
          </cell>
          <cell r="AR64">
            <v>8.6000213499999987</v>
          </cell>
          <cell r="AS64">
            <v>8.6342748900000004</v>
          </cell>
          <cell r="BB64">
            <v>3.4253540000001692E-2</v>
          </cell>
          <cell r="BC64">
            <v>-74.446725110000003</v>
          </cell>
          <cell r="BD64">
            <v>0.39829598795127197</v>
          </cell>
          <cell r="CF64">
            <v>649.80748248686507</v>
          </cell>
          <cell r="CG64">
            <v>653.06666812609456</v>
          </cell>
          <cell r="CH64">
            <v>-89.607401343267412</v>
          </cell>
        </row>
        <row r="65">
          <cell r="AG65">
            <v>388.71403399999997</v>
          </cell>
          <cell r="AR65">
            <v>198.150012</v>
          </cell>
          <cell r="AS65">
            <v>510.57467500000001</v>
          </cell>
          <cell r="BB65">
            <v>312.42466300000001</v>
          </cell>
          <cell r="BC65">
            <v>121.86064100000004</v>
          </cell>
          <cell r="BD65">
            <v>157.67077672445458</v>
          </cell>
          <cell r="CF65">
            <v>-79.614762056851717</v>
          </cell>
          <cell r="CG65">
            <v>-44.290565458401687</v>
          </cell>
          <cell r="CH65">
            <v>31.349689062165453</v>
          </cell>
        </row>
        <row r="66">
          <cell r="AG66">
            <v>19887.518173199998</v>
          </cell>
          <cell r="AR66">
            <v>21726.066061669997</v>
          </cell>
          <cell r="AS66">
            <v>21971.153257399998</v>
          </cell>
          <cell r="BB66">
            <v>245.08719573000053</v>
          </cell>
          <cell r="BC66">
            <v>2083.6350841999993</v>
          </cell>
          <cell r="BD66">
            <v>1.1280790320452638</v>
          </cell>
          <cell r="CF66">
            <v>12.111379966253907</v>
          </cell>
          <cell r="CG66">
            <v>11.246997977916664</v>
          </cell>
          <cell r="CH66">
            <v>10.477099586050215</v>
          </cell>
        </row>
        <row r="67">
          <cell r="AG67">
            <v>-14861.597518810295</v>
          </cell>
          <cell r="AR67">
            <v>-15816.17224124828</v>
          </cell>
          <cell r="AS67">
            <v>-16715.001889691783</v>
          </cell>
          <cell r="BB67">
            <v>-898.82964844350317</v>
          </cell>
          <cell r="BC67">
            <v>-1853.4043708814879</v>
          </cell>
          <cell r="BD67">
            <v>5.6829783763948427</v>
          </cell>
          <cell r="CF67">
            <v>20.976101530880825</v>
          </cell>
          <cell r="CG67">
            <v>2.5618272196721961</v>
          </cell>
          <cell r="CH67">
            <v>12.471097865055469</v>
          </cell>
        </row>
        <row r="76">
          <cell r="AG76">
            <v>159759.58052016969</v>
          </cell>
          <cell r="AR76">
            <v>165655.0440662468</v>
          </cell>
          <cell r="AS76">
            <v>173189.28258053222</v>
          </cell>
          <cell r="BB76">
            <v>7534.2385142854182</v>
          </cell>
          <cell r="BC76">
            <v>13429.702060362528</v>
          </cell>
          <cell r="BD76">
            <v>4.548149171523221</v>
          </cell>
          <cell r="CF76">
            <v>7.1979982630682429</v>
          </cell>
          <cell r="CG76">
            <v>5.9068439654534473</v>
          </cell>
          <cell r="CH76">
            <v>8.406195119338733</v>
          </cell>
        </row>
        <row r="77">
          <cell r="AG77">
            <v>44394.872564223464</v>
          </cell>
          <cell r="AR77">
            <v>37792.852219371875</v>
          </cell>
          <cell r="AS77">
            <v>45955.835242764289</v>
          </cell>
          <cell r="BB77">
            <v>8162.9830233924149</v>
          </cell>
          <cell r="BC77">
            <v>1560.9626785408254</v>
          </cell>
          <cell r="BD77">
            <v>21.599277493028765</v>
          </cell>
          <cell r="CF77">
            <v>1.2534530805644408</v>
          </cell>
          <cell r="CG77">
            <v>-2.2038082422214273</v>
          </cell>
          <cell r="CH77">
            <v>3.5160877560413581</v>
          </cell>
        </row>
        <row r="78">
          <cell r="AG78">
            <v>115364.70795594624</v>
          </cell>
          <cell r="AR78">
            <v>127862.19184687492</v>
          </cell>
          <cell r="AS78">
            <v>127233.44733776792</v>
          </cell>
          <cell r="BB78">
            <v>-628.7445091069967</v>
          </cell>
          <cell r="BC78">
            <v>11868.739381821681</v>
          </cell>
          <cell r="BD78">
            <v>-0.49173606366764488</v>
          </cell>
          <cell r="CF78">
            <v>9.2667232678544735</v>
          </cell>
          <cell r="CG78">
            <v>8.568206402546366</v>
          </cell>
          <cell r="CH78">
            <v>10.288015799731355</v>
          </cell>
        </row>
        <row r="79">
          <cell r="AG79">
            <v>9799.2415925825808</v>
          </cell>
          <cell r="AR79">
            <v>17047.390395214105</v>
          </cell>
          <cell r="AS79">
            <v>17768.490803266024</v>
          </cell>
          <cell r="BB79">
            <v>721.10040805191966</v>
          </cell>
          <cell r="BC79">
            <v>7969.2492106834434</v>
          </cell>
          <cell r="BD79">
            <v>4.2299753295634162</v>
          </cell>
          <cell r="CF79">
            <v>44.121544454907621</v>
          </cell>
          <cell r="CG79">
            <v>28.331754982771571</v>
          </cell>
          <cell r="CH79">
            <v>81.325163130131131</v>
          </cell>
        </row>
        <row r="80">
          <cell r="AG80">
            <v>105565.46636336367</v>
          </cell>
          <cell r="AR80">
            <v>110814.80145166081</v>
          </cell>
          <cell r="AS80">
            <v>109464.95653450191</v>
          </cell>
          <cell r="BB80">
            <v>-1349.8449171589018</v>
          </cell>
          <cell r="BC80">
            <v>3899.4901711382408</v>
          </cell>
          <cell r="BD80">
            <v>-1.2181088622423033</v>
          </cell>
          <cell r="CF80">
            <v>5.9863201722073001</v>
          </cell>
          <cell r="CG80">
            <v>6.0555996068945177</v>
          </cell>
          <cell r="CH80">
            <v>3.6939070185281224</v>
          </cell>
        </row>
        <row r="81">
          <cell r="AG81">
            <v>5580.9598908913604</v>
          </cell>
          <cell r="AR81">
            <v>5674.1039992227834</v>
          </cell>
          <cell r="AS81">
            <v>5500.9935918491801</v>
          </cell>
          <cell r="BB81">
            <v>-173.11040737360327</v>
          </cell>
          <cell r="BC81">
            <v>-79.966299042180253</v>
          </cell>
          <cell r="BD81">
            <v>-3.0508853450221523</v>
          </cell>
          <cell r="CF81">
            <v>6.1101167332423927</v>
          </cell>
          <cell r="CG81">
            <v>45.540846924231403</v>
          </cell>
          <cell r="CH81">
            <v>-1.4328413141383294</v>
          </cell>
        </row>
        <row r="82">
          <cell r="AG82">
            <v>398.87142165000006</v>
          </cell>
          <cell r="AR82">
            <v>264.12975648000003</v>
          </cell>
          <cell r="AS82">
            <v>299.31523195000005</v>
          </cell>
          <cell r="BB82">
            <v>35.185475470000029</v>
          </cell>
          <cell r="BC82">
            <v>-99.556189700000004</v>
          </cell>
          <cell r="BD82">
            <v>13.321284182028265</v>
          </cell>
          <cell r="CF82">
            <v>-17.490597365071338</v>
          </cell>
          <cell r="CG82">
            <v>-29.575831680143779</v>
          </cell>
          <cell r="CH82">
            <v>-24.959469216462978</v>
          </cell>
        </row>
        <row r="83">
          <cell r="AG83">
            <v>1069.4794771689799</v>
          </cell>
          <cell r="AR83">
            <v>1004.427357615873</v>
          </cell>
          <cell r="AS83">
            <v>625.72745880418188</v>
          </cell>
          <cell r="BB83">
            <v>-378.69989881169113</v>
          </cell>
          <cell r="BC83">
            <v>-443.752018364798</v>
          </cell>
          <cell r="BD83">
            <v>-37.70306492951169</v>
          </cell>
          <cell r="CF83">
            <v>1.9031163194939325</v>
          </cell>
          <cell r="CG83">
            <v>-64.584316031265374</v>
          </cell>
          <cell r="CH83">
            <v>-41.492336023076795</v>
          </cell>
        </row>
        <row r="84">
          <cell r="AG84">
            <v>42841.803241312708</v>
          </cell>
          <cell r="AR84">
            <v>44309.027829361126</v>
          </cell>
          <cell r="AS84">
            <v>43895.243686090791</v>
          </cell>
          <cell r="BB84">
            <v>-413.78414327033533</v>
          </cell>
          <cell r="BC84">
            <v>1053.4404447780835</v>
          </cell>
          <cell r="BD84">
            <v>-0.93385967497157196</v>
          </cell>
          <cell r="CF84">
            <v>5.0666250770734678</v>
          </cell>
          <cell r="CG84">
            <v>5.0716046662675751</v>
          </cell>
          <cell r="CH84">
            <v>2.458907807508524</v>
          </cell>
        </row>
        <row r="85">
          <cell r="AG85">
            <v>55674.352332340626</v>
          </cell>
          <cell r="AR85">
            <v>59563.112508981016</v>
          </cell>
          <cell r="AS85">
            <v>59143.676565807757</v>
          </cell>
          <cell r="BB85">
            <v>-419.43594317325915</v>
          </cell>
          <cell r="BC85">
            <v>3469.3242334671304</v>
          </cell>
          <cell r="BD85">
            <v>-0.70418741651558037</v>
          </cell>
          <cell r="CF85">
            <v>6.9253854646850641</v>
          </cell>
          <cell r="CG85">
            <v>7.8898325905574467</v>
          </cell>
          <cell r="CH85">
            <v>6.2314586306410291</v>
          </cell>
        </row>
        <row r="87">
          <cell r="AG87">
            <v>159759.56399921101</v>
          </cell>
          <cell r="AR87">
            <v>165655.10267504593</v>
          </cell>
          <cell r="AS87">
            <v>173189.34262151402</v>
          </cell>
          <cell r="BB87">
            <v>7534.239946468093</v>
          </cell>
          <cell r="BC87">
            <v>13429.778622303013</v>
          </cell>
          <cell r="BD87">
            <v>4.5481484269443087</v>
          </cell>
          <cell r="CF87">
            <v>7.1979952227223976</v>
          </cell>
          <cell r="CG87">
            <v>5.9068931078932962</v>
          </cell>
          <cell r="CH87">
            <v>8.4062439118632852</v>
          </cell>
        </row>
        <row r="88">
          <cell r="AG88">
            <v>106858.30820994149</v>
          </cell>
          <cell r="AR88">
            <v>116394.10197514889</v>
          </cell>
          <cell r="AS88">
            <v>120744.64104234602</v>
          </cell>
          <cell r="BB88">
            <v>4350.5390671971254</v>
          </cell>
          <cell r="BC88">
            <v>13886.332832404529</v>
          </cell>
          <cell r="BD88">
            <v>3.7377659119926818</v>
          </cell>
          <cell r="CF88">
            <v>9.9343468663295482</v>
          </cell>
          <cell r="CG88">
            <v>11.288404023695023</v>
          </cell>
          <cell r="CH88">
            <v>12.99508953961957</v>
          </cell>
        </row>
        <row r="89">
          <cell r="AG89">
            <v>2825.4760072363933</v>
          </cell>
          <cell r="AR89">
            <v>2618.0649439463741</v>
          </cell>
          <cell r="AS89">
            <v>2865.2527834757902</v>
          </cell>
          <cell r="BB89">
            <v>247.18783952941612</v>
          </cell>
          <cell r="BC89">
            <v>39.776776239396895</v>
          </cell>
          <cell r="BD89">
            <v>9.4416236732773484</v>
          </cell>
          <cell r="CF89">
            <v>-4.8280835167685439</v>
          </cell>
          <cell r="CG89">
            <v>-9.5855880474398134</v>
          </cell>
          <cell r="CH89">
            <v>1.4077902674637386</v>
          </cell>
        </row>
        <row r="90">
          <cell r="AG90">
            <v>49172.212144549536</v>
          </cell>
          <cell r="AR90">
            <v>54728.575698768858</v>
          </cell>
          <cell r="AS90">
            <v>58411.182934474957</v>
          </cell>
          <cell r="BB90">
            <v>3682.6072357060984</v>
          </cell>
          <cell r="BC90">
            <v>9238.9707899254208</v>
          </cell>
          <cell r="BD90">
            <v>6.7288563400142323</v>
          </cell>
          <cell r="CF90">
            <v>5.008055223719694</v>
          </cell>
          <cell r="CG90">
            <v>12.216213285492188</v>
          </cell>
          <cell r="CH90">
            <v>18.789007829800283</v>
          </cell>
        </row>
        <row r="91">
          <cell r="AG91">
            <v>54860.62005815556</v>
          </cell>
          <cell r="AR91">
            <v>59047.461332433661</v>
          </cell>
          <cell r="AS91">
            <v>59468.205324395269</v>
          </cell>
          <cell r="BB91">
            <v>420.74399196160812</v>
          </cell>
          <cell r="BC91">
            <v>4607.5852662397083</v>
          </cell>
          <cell r="BD91">
            <v>0.7125522121820751</v>
          </cell>
          <cell r="CF91">
            <v>15.356611755574193</v>
          </cell>
          <cell r="CG91">
            <v>11.575498024543123</v>
          </cell>
          <cell r="CH91">
            <v>8.398711610177557</v>
          </cell>
        </row>
        <row r="92">
          <cell r="AG92">
            <v>0</v>
          </cell>
          <cell r="AR92">
            <v>0</v>
          </cell>
          <cell r="AS92">
            <v>0</v>
          </cell>
          <cell r="BB92">
            <v>0</v>
          </cell>
          <cell r="BC92">
            <v>0</v>
          </cell>
          <cell r="BD92" t="e">
            <v>#DIV/0!</v>
          </cell>
          <cell r="CF92">
            <v>0</v>
          </cell>
          <cell r="CG92">
            <v>0</v>
          </cell>
          <cell r="CH92" t="e">
            <v>#DIV/0!</v>
          </cell>
        </row>
        <row r="93">
          <cell r="AG93">
            <v>52901.255789269504</v>
          </cell>
          <cell r="AR93">
            <v>49261.000699897035</v>
          </cell>
          <cell r="AS93">
            <v>52444.70157916801</v>
          </cell>
          <cell r="BB93">
            <v>3183.7008792709748</v>
          </cell>
          <cell r="BC93">
            <v>-456.55421010149439</v>
          </cell>
          <cell r="BD93">
            <v>6.4629236800656855</v>
          </cell>
          <cell r="CF93">
            <v>1.6296599281149042</v>
          </cell>
          <cell r="CG93">
            <v>-4.9528859577650337</v>
          </cell>
          <cell r="CH93">
            <v>-0.86303094943561121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2" t="s">
        <v>96</v>
      </c>
      <c r="B1" s="243"/>
      <c r="C1" s="243"/>
      <c r="D1" s="243"/>
      <c r="E1" s="243"/>
      <c r="F1" s="243"/>
      <c r="G1" s="243"/>
      <c r="H1" s="244"/>
      <c r="I1" s="244"/>
      <c r="J1" s="244"/>
    </row>
    <row r="2" spans="1:12" ht="18">
      <c r="A2" s="253" t="s">
        <v>0</v>
      </c>
      <c r="B2" s="254"/>
      <c r="C2" s="254"/>
      <c r="D2" s="254"/>
      <c r="E2" s="254"/>
      <c r="F2" s="254"/>
      <c r="G2" s="254"/>
      <c r="H2" s="255"/>
      <c r="I2" s="255"/>
      <c r="J2" s="255"/>
    </row>
    <row r="3" spans="1:12" ht="16.5">
      <c r="A3" s="41"/>
      <c r="B3" s="245" t="s">
        <v>95</v>
      </c>
      <c r="C3" s="246"/>
      <c r="D3" s="247"/>
      <c r="E3" s="250" t="s">
        <v>1</v>
      </c>
      <c r="F3" s="251"/>
      <c r="G3" s="42" t="s">
        <v>2</v>
      </c>
      <c r="H3" s="248" t="s">
        <v>3</v>
      </c>
      <c r="I3" s="256"/>
      <c r="J3" s="256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58" t="s">
        <v>92</v>
      </c>
      <c r="B18" s="259"/>
      <c r="C18" s="259"/>
      <c r="D18" s="259"/>
      <c r="E18" s="259"/>
      <c r="F18" s="259"/>
      <c r="G18" s="259"/>
      <c r="H18" s="260"/>
      <c r="I18" s="260"/>
      <c r="J18" s="260"/>
      <c r="K18" s="82"/>
      <c r="L18" s="55"/>
    </row>
    <row r="19" spans="1:12" ht="16.5">
      <c r="A19" s="41"/>
      <c r="B19" s="245" t="s">
        <v>95</v>
      </c>
      <c r="C19" s="246"/>
      <c r="D19" s="247"/>
      <c r="E19" s="250" t="s">
        <v>1</v>
      </c>
      <c r="F19" s="251"/>
      <c r="G19" s="42" t="s">
        <v>2</v>
      </c>
      <c r="H19" s="248" t="s">
        <v>3</v>
      </c>
      <c r="I19" s="256"/>
      <c r="J19" s="256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57" t="s">
        <v>22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82"/>
      <c r="L30" s="55"/>
    </row>
    <row r="31" spans="1:12" ht="15.75">
      <c r="A31" s="41"/>
      <c r="B31" s="245" t="s">
        <v>95</v>
      </c>
      <c r="C31" s="246"/>
      <c r="D31" s="247"/>
      <c r="E31" s="248" t="s">
        <v>23</v>
      </c>
      <c r="F31" s="252"/>
      <c r="G31" s="42" t="s">
        <v>2</v>
      </c>
      <c r="H31" s="248" t="s">
        <v>3</v>
      </c>
      <c r="I31" s="249"/>
      <c r="J31" s="249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57"/>
  <sheetViews>
    <sheetView tabSelected="1" zoomScale="85" zoomScaleNormal="85" workbookViewId="0">
      <selection activeCell="K1" sqref="K1:S1048576"/>
    </sheetView>
  </sheetViews>
  <sheetFormatPr defaultRowHeight="15"/>
  <cols>
    <col min="1" max="1" width="49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6" width="11.5703125" style="104" bestFit="1" customWidth="1"/>
    <col min="7" max="10" width="10.7109375" style="104" customWidth="1"/>
    <col min="11" max="12" width="5.140625" style="104" customWidth="1"/>
    <col min="13" max="24" width="6.42578125" style="104" customWidth="1"/>
    <col min="25" max="16384" width="9.140625" style="104"/>
  </cols>
  <sheetData>
    <row r="1" spans="1:24" ht="20.25" thickBot="1">
      <c r="A1" s="261" t="s">
        <v>98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24" ht="16.5">
      <c r="A2" s="264" t="s">
        <v>121</v>
      </c>
      <c r="B2" s="265"/>
      <c r="C2" s="265"/>
      <c r="D2" s="265"/>
      <c r="E2" s="265"/>
      <c r="F2" s="265"/>
      <c r="G2" s="265"/>
      <c r="H2" s="265"/>
      <c r="I2" s="265"/>
      <c r="J2" s="266"/>
    </row>
    <row r="3" spans="1:24" ht="15.75" customHeight="1">
      <c r="A3" s="155"/>
      <c r="B3" s="271" t="s">
        <v>95</v>
      </c>
      <c r="C3" s="272"/>
      <c r="D3" s="273"/>
      <c r="E3" s="262" t="s">
        <v>1</v>
      </c>
      <c r="F3" s="263"/>
      <c r="G3" s="156" t="s">
        <v>2</v>
      </c>
      <c r="H3" s="274" t="s">
        <v>93</v>
      </c>
      <c r="I3" s="275"/>
      <c r="J3" s="276"/>
    </row>
    <row r="4" spans="1:24" ht="17.25" thickBot="1">
      <c r="A4" s="143"/>
      <c r="B4" s="148">
        <v>43951</v>
      </c>
      <c r="C4" s="148">
        <v>43920</v>
      </c>
      <c r="D4" s="148">
        <v>43951</v>
      </c>
      <c r="E4" s="212" t="s">
        <v>4</v>
      </c>
      <c r="F4" s="212" t="s">
        <v>5</v>
      </c>
      <c r="G4" s="212" t="s">
        <v>4</v>
      </c>
      <c r="H4" s="205">
        <v>43889</v>
      </c>
      <c r="I4" s="205">
        <v>43920</v>
      </c>
      <c r="J4" s="206">
        <v>43951</v>
      </c>
    </row>
    <row r="5" spans="1:24" ht="17.25" thickTop="1">
      <c r="A5" s="208"/>
      <c r="B5" s="209"/>
      <c r="C5" s="209"/>
      <c r="D5" s="209"/>
      <c r="E5" s="209"/>
      <c r="F5" s="209"/>
      <c r="G5" s="209"/>
      <c r="H5" s="157"/>
      <c r="I5" s="210"/>
      <c r="J5" s="211"/>
    </row>
    <row r="6" spans="1:24" ht="16.5">
      <c r="A6" s="158" t="s">
        <v>6</v>
      </c>
      <c r="B6" s="177">
        <v>44394.872564223464</v>
      </c>
      <c r="C6" s="177">
        <v>37792.852219371875</v>
      </c>
      <c r="D6" s="177">
        <v>45955.835242764289</v>
      </c>
      <c r="E6" s="177">
        <v>8162.9830233924149</v>
      </c>
      <c r="F6" s="177">
        <v>1560.9626785408254</v>
      </c>
      <c r="G6" s="177">
        <v>21.599277493028765</v>
      </c>
      <c r="H6" s="178">
        <v>1.2534530805644408</v>
      </c>
      <c r="I6" s="179">
        <v>-2.2038082422214273</v>
      </c>
      <c r="J6" s="180">
        <v>3.5160877560413581</v>
      </c>
      <c r="K6" s="152">
        <f>B6-'[19]Selected 1 New'!AG6</f>
        <v>0</v>
      </c>
      <c r="L6" s="152">
        <f>C6-'[19]Selected 1 New'!AQ6</f>
        <v>0</v>
      </c>
      <c r="M6" s="152">
        <f>D6-'[19]Selected 1 New'!AR6</f>
        <v>0</v>
      </c>
      <c r="N6" s="152">
        <f>E6-'[19]Selected 1 New'!BA6</f>
        <v>0</v>
      </c>
      <c r="O6" s="152">
        <f>F6-'[19]Selected 1 New'!BB6</f>
        <v>0</v>
      </c>
      <c r="P6" s="152">
        <f>G6-'[19]Selected 1 New'!BC6</f>
        <v>0</v>
      </c>
      <c r="Q6" s="152">
        <f>H6-'[19]Selected 1 New'!CE6</f>
        <v>0</v>
      </c>
      <c r="R6" s="152">
        <f>I6-'[19]Selected 1 New'!CF6</f>
        <v>0</v>
      </c>
      <c r="S6" s="152">
        <f>J6-'[19]Selected 1 New'!CG6</f>
        <v>0</v>
      </c>
      <c r="T6" s="152"/>
      <c r="U6" s="152"/>
      <c r="V6" s="152"/>
      <c r="W6" s="152"/>
      <c r="X6" s="152"/>
    </row>
    <row r="7" spans="1:24" ht="16.5">
      <c r="A7" s="158" t="s">
        <v>7</v>
      </c>
      <c r="B7" s="177">
        <v>115364.70795594624</v>
      </c>
      <c r="C7" s="177">
        <v>127862.19184687489</v>
      </c>
      <c r="D7" s="177">
        <v>127233.44733776795</v>
      </c>
      <c r="E7" s="177">
        <v>-628.74450910693849</v>
      </c>
      <c r="F7" s="177">
        <v>11868.73938182171</v>
      </c>
      <c r="G7" s="177">
        <v>-0.49173606366760225</v>
      </c>
      <c r="H7" s="178">
        <v>9.2667232678544735</v>
      </c>
      <c r="I7" s="179">
        <v>8.5682064025463376</v>
      </c>
      <c r="J7" s="180">
        <v>10.288015799731369</v>
      </c>
      <c r="K7" s="152">
        <f>B7-'[19]Selected 1 New'!AG7</f>
        <v>0</v>
      </c>
      <c r="L7" s="152">
        <f>C7-'[19]Selected 1 New'!AQ7</f>
        <v>0</v>
      </c>
      <c r="M7" s="152">
        <f>D7-'[19]Selected 1 New'!AR7</f>
        <v>0</v>
      </c>
      <c r="N7" s="152">
        <f>E7-'[19]Selected 1 New'!BA7</f>
        <v>0</v>
      </c>
      <c r="O7" s="152">
        <f>F7-'[19]Selected 1 New'!BB7</f>
        <v>0</v>
      </c>
      <c r="P7" s="152">
        <f>G7-'[19]Selected 1 New'!BC7</f>
        <v>0</v>
      </c>
      <c r="Q7" s="152">
        <f>H7-'[19]Selected 1 New'!CE7</f>
        <v>0</v>
      </c>
      <c r="R7" s="152">
        <f>I7-'[19]Selected 1 New'!CF7</f>
        <v>0</v>
      </c>
      <c r="S7" s="152">
        <f>J7-'[19]Selected 1 New'!CG7</f>
        <v>0</v>
      </c>
      <c r="T7" s="152"/>
      <c r="U7" s="152"/>
      <c r="V7" s="152"/>
      <c r="W7" s="152"/>
      <c r="X7" s="152"/>
    </row>
    <row r="8" spans="1:24" ht="16.5">
      <c r="A8" s="159" t="s">
        <v>8</v>
      </c>
      <c r="B8" s="181">
        <v>9799.2415925825808</v>
      </c>
      <c r="C8" s="181">
        <v>17047.390395214105</v>
      </c>
      <c r="D8" s="181">
        <v>17768.490803266024</v>
      </c>
      <c r="E8" s="181">
        <v>721.10040805191966</v>
      </c>
      <c r="F8" s="181">
        <v>7969.2492106834434</v>
      </c>
      <c r="G8" s="181">
        <v>4.2299753295634162</v>
      </c>
      <c r="H8" s="182">
        <v>44.121544454907621</v>
      </c>
      <c r="I8" s="183">
        <v>28.331754982771571</v>
      </c>
      <c r="J8" s="184">
        <v>81.325163130131131</v>
      </c>
      <c r="K8" s="152">
        <f>B8-'[19]Selected 1 New'!AG8</f>
        <v>0</v>
      </c>
      <c r="L8" s="152">
        <f>C8-'[19]Selected 1 New'!AQ8</f>
        <v>0</v>
      </c>
      <c r="M8" s="152">
        <f>D8-'[19]Selected 1 New'!AR8</f>
        <v>0</v>
      </c>
      <c r="N8" s="152">
        <f>E8-'[19]Selected 1 New'!BA8</f>
        <v>0</v>
      </c>
      <c r="O8" s="152">
        <f>F8-'[19]Selected 1 New'!BB8</f>
        <v>0</v>
      </c>
      <c r="P8" s="152">
        <f>G8-'[19]Selected 1 New'!BC8</f>
        <v>0</v>
      </c>
      <c r="Q8" s="152">
        <f>H8-'[19]Selected 1 New'!CE8</f>
        <v>0</v>
      </c>
      <c r="R8" s="152">
        <f>I8-'[19]Selected 1 New'!CF8</f>
        <v>0</v>
      </c>
      <c r="S8" s="152">
        <f>J8-'[19]Selected 1 New'!CG8</f>
        <v>0</v>
      </c>
      <c r="T8" s="152"/>
      <c r="U8" s="152"/>
      <c r="V8" s="152"/>
      <c r="W8" s="152"/>
      <c r="X8" s="152"/>
    </row>
    <row r="9" spans="1:24" ht="16.5">
      <c r="A9" s="160" t="s">
        <v>9</v>
      </c>
      <c r="B9" s="177">
        <v>105565.46636336367</v>
      </c>
      <c r="C9" s="177">
        <v>110814.80145166079</v>
      </c>
      <c r="D9" s="177">
        <v>109464.95653450192</v>
      </c>
      <c r="E9" s="177">
        <v>-1349.8449171588727</v>
      </c>
      <c r="F9" s="177">
        <v>3899.4901711382554</v>
      </c>
      <c r="G9" s="177">
        <v>-1.2181088622422891</v>
      </c>
      <c r="H9" s="178">
        <v>5.9863201722073001</v>
      </c>
      <c r="I9" s="179">
        <v>6.0555996068945035</v>
      </c>
      <c r="J9" s="180">
        <v>3.6939070185281366</v>
      </c>
      <c r="K9" s="152">
        <f>B9-'[19]Selected 1 New'!AG9</f>
        <v>0</v>
      </c>
      <c r="L9" s="152">
        <f>C9-'[19]Selected 1 New'!AQ9</f>
        <v>0</v>
      </c>
      <c r="M9" s="152">
        <f>D9-'[19]Selected 1 New'!AR9</f>
        <v>0</v>
      </c>
      <c r="N9" s="152">
        <f>E9-'[19]Selected 1 New'!BA9</f>
        <v>0</v>
      </c>
      <c r="O9" s="152">
        <f>F9-'[19]Selected 1 New'!BB9</f>
        <v>0</v>
      </c>
      <c r="P9" s="152">
        <f>G9-'[19]Selected 1 New'!BC9</f>
        <v>0</v>
      </c>
      <c r="Q9" s="152">
        <f>H9-'[19]Selected 1 New'!CE9</f>
        <v>0</v>
      </c>
      <c r="R9" s="152">
        <f>I9-'[19]Selected 1 New'!CF9</f>
        <v>0</v>
      </c>
      <c r="S9" s="152">
        <f>J9-'[19]Selected 1 New'!CG9</f>
        <v>0</v>
      </c>
      <c r="T9" s="152"/>
      <c r="U9" s="152"/>
      <c r="V9" s="152"/>
      <c r="W9" s="152"/>
      <c r="X9" s="152"/>
    </row>
    <row r="10" spans="1:24">
      <c r="A10" s="161" t="s">
        <v>10</v>
      </c>
      <c r="B10" s="181">
        <v>5580.9598908913604</v>
      </c>
      <c r="C10" s="181">
        <v>5674.1039992227834</v>
      </c>
      <c r="D10" s="181">
        <v>5500.9935918491801</v>
      </c>
      <c r="E10" s="181">
        <v>-173.11040737360327</v>
      </c>
      <c r="F10" s="181">
        <v>-79.966299042180253</v>
      </c>
      <c r="G10" s="181">
        <v>-3.0508853450221523</v>
      </c>
      <c r="H10" s="182">
        <v>6.1101167332423927</v>
      </c>
      <c r="I10" s="183">
        <v>45.540846924231403</v>
      </c>
      <c r="J10" s="184">
        <v>-1.4328413141383294</v>
      </c>
      <c r="K10" s="152">
        <f>B10-'[19]Selected 1 New'!AG10</f>
        <v>0</v>
      </c>
      <c r="L10" s="152">
        <f>C10-'[19]Selected 1 New'!AQ10</f>
        <v>0</v>
      </c>
      <c r="M10" s="152">
        <f>D10-'[19]Selected 1 New'!AR10</f>
        <v>0</v>
      </c>
      <c r="N10" s="152">
        <f>E10-'[19]Selected 1 New'!BA10</f>
        <v>0</v>
      </c>
      <c r="O10" s="152">
        <f>F10-'[19]Selected 1 New'!BB10</f>
        <v>0</v>
      </c>
      <c r="P10" s="152">
        <f>G10-'[19]Selected 1 New'!BC10</f>
        <v>0</v>
      </c>
      <c r="Q10" s="152">
        <f>H10-'[19]Selected 1 New'!CE10</f>
        <v>0</v>
      </c>
      <c r="R10" s="152">
        <f>I10-'[19]Selected 1 New'!CF10</f>
        <v>0</v>
      </c>
      <c r="S10" s="152">
        <f>J10-'[19]Selected 1 New'!CG10</f>
        <v>0</v>
      </c>
      <c r="T10" s="152"/>
      <c r="U10" s="152"/>
      <c r="V10" s="152"/>
      <c r="W10" s="152"/>
      <c r="X10" s="152"/>
    </row>
    <row r="11" spans="1:24">
      <c r="A11" s="161" t="s">
        <v>11</v>
      </c>
      <c r="B11" s="181">
        <v>398.87142165000006</v>
      </c>
      <c r="C11" s="181">
        <v>264.12975648000003</v>
      </c>
      <c r="D11" s="181">
        <v>299.31523195000005</v>
      </c>
      <c r="E11" s="181">
        <v>35.185475470000029</v>
      </c>
      <c r="F11" s="181">
        <v>-99.556189700000004</v>
      </c>
      <c r="G11" s="181">
        <v>13.321284182028265</v>
      </c>
      <c r="H11" s="182">
        <v>-17.490597365071338</v>
      </c>
      <c r="I11" s="183">
        <v>-29.575831680143779</v>
      </c>
      <c r="J11" s="184">
        <v>-24.959469216462978</v>
      </c>
      <c r="K11" s="152">
        <f>B11-'[19]Selected 1 New'!AG11</f>
        <v>0</v>
      </c>
      <c r="L11" s="152">
        <f>C11-'[19]Selected 1 New'!AQ11</f>
        <v>0</v>
      </c>
      <c r="M11" s="152">
        <f>D11-'[19]Selected 1 New'!AR11</f>
        <v>0</v>
      </c>
      <c r="N11" s="152">
        <f>E11-'[19]Selected 1 New'!BA11</f>
        <v>0</v>
      </c>
      <c r="O11" s="152">
        <f>F11-'[19]Selected 1 New'!BB11</f>
        <v>0</v>
      </c>
      <c r="P11" s="152">
        <f>G11-'[19]Selected 1 New'!BC11</f>
        <v>0</v>
      </c>
      <c r="Q11" s="152">
        <f>H11-'[19]Selected 1 New'!CE11</f>
        <v>0</v>
      </c>
      <c r="R11" s="152">
        <f>I11-'[19]Selected 1 New'!CF11</f>
        <v>0</v>
      </c>
      <c r="S11" s="152">
        <f>J11-'[19]Selected 1 New'!CG11</f>
        <v>0</v>
      </c>
      <c r="T11" s="152"/>
      <c r="U11" s="152"/>
      <c r="V11" s="152"/>
      <c r="W11" s="152"/>
      <c r="X11" s="152"/>
    </row>
    <row r="12" spans="1:24">
      <c r="A12" s="161" t="s">
        <v>12</v>
      </c>
      <c r="B12" s="181">
        <v>1069.4794771689799</v>
      </c>
      <c r="C12" s="181">
        <v>1004.427357615873</v>
      </c>
      <c r="D12" s="181">
        <v>625.72745880418188</v>
      </c>
      <c r="E12" s="181">
        <v>-378.69989881169113</v>
      </c>
      <c r="F12" s="181">
        <v>-443.752018364798</v>
      </c>
      <c r="G12" s="181">
        <v>-37.70306492951169</v>
      </c>
      <c r="H12" s="182">
        <v>1.9031163194939325</v>
      </c>
      <c r="I12" s="183">
        <v>-64.584316031265374</v>
      </c>
      <c r="J12" s="184">
        <v>-41.492336023076795</v>
      </c>
      <c r="K12" s="152">
        <f>B12-'[19]Selected 1 New'!AG12</f>
        <v>0</v>
      </c>
      <c r="L12" s="152">
        <f>C12-'[19]Selected 1 New'!AQ12</f>
        <v>0</v>
      </c>
      <c r="M12" s="152">
        <f>D12-'[19]Selected 1 New'!AR12</f>
        <v>0</v>
      </c>
      <c r="N12" s="152">
        <f>E12-'[19]Selected 1 New'!BA12</f>
        <v>0</v>
      </c>
      <c r="O12" s="152">
        <f>F12-'[19]Selected 1 New'!BB12</f>
        <v>0</v>
      </c>
      <c r="P12" s="152">
        <f>G12-'[19]Selected 1 New'!BC12</f>
        <v>0</v>
      </c>
      <c r="Q12" s="152">
        <f>H12-'[19]Selected 1 New'!CE12</f>
        <v>0</v>
      </c>
      <c r="R12" s="152">
        <f>I12-'[19]Selected 1 New'!CF12</f>
        <v>0</v>
      </c>
      <c r="S12" s="152">
        <f>J12-'[19]Selected 1 New'!CG12</f>
        <v>0</v>
      </c>
      <c r="T12" s="152"/>
      <c r="U12" s="152"/>
      <c r="V12" s="152"/>
      <c r="W12" s="152"/>
      <c r="X12" s="152"/>
    </row>
    <row r="13" spans="1:24" ht="16.5">
      <c r="A13" s="162" t="s">
        <v>110</v>
      </c>
      <c r="B13" s="177">
        <v>98516.155573653334</v>
      </c>
      <c r="C13" s="177">
        <v>103872.14033834214</v>
      </c>
      <c r="D13" s="177">
        <v>103038.92025189855</v>
      </c>
      <c r="E13" s="177">
        <v>-833.22008644358721</v>
      </c>
      <c r="F13" s="177">
        <v>4522.7646782452211</v>
      </c>
      <c r="G13" s="177">
        <v>-0.80215935064930477</v>
      </c>
      <c r="H13" s="178">
        <v>6.1214944837244047</v>
      </c>
      <c r="I13" s="179">
        <v>6.6693723677758499</v>
      </c>
      <c r="J13" s="180">
        <v>4.5908862885579254</v>
      </c>
      <c r="K13" s="152">
        <f>B13-'[19]Selected 1 New'!AG13</f>
        <v>0</v>
      </c>
      <c r="L13" s="152">
        <f>C13-'[19]Selected 1 New'!AQ13</f>
        <v>0</v>
      </c>
      <c r="M13" s="152">
        <f>D13-'[19]Selected 1 New'!AR13</f>
        <v>0</v>
      </c>
      <c r="N13" s="152">
        <f>E13-'[19]Selected 1 New'!BA13</f>
        <v>0</v>
      </c>
      <c r="O13" s="152">
        <f>F13-'[19]Selected 1 New'!BB13</f>
        <v>0</v>
      </c>
      <c r="P13" s="152">
        <f>G13-'[19]Selected 1 New'!BC13</f>
        <v>0</v>
      </c>
      <c r="Q13" s="152">
        <f>H13-'[19]Selected 1 New'!CE13</f>
        <v>0</v>
      </c>
      <c r="R13" s="152">
        <f>I13-'[19]Selected 1 New'!CF13</f>
        <v>0</v>
      </c>
      <c r="S13" s="152">
        <f>J13-'[19]Selected 1 New'!CG13</f>
        <v>0</v>
      </c>
      <c r="T13" s="152"/>
      <c r="U13" s="152"/>
      <c r="V13" s="152"/>
      <c r="W13" s="152"/>
      <c r="X13" s="152"/>
    </row>
    <row r="14" spans="1:24">
      <c r="A14" s="161" t="s">
        <v>13</v>
      </c>
      <c r="B14" s="181">
        <v>42841.803241312708</v>
      </c>
      <c r="C14" s="181">
        <v>44309.027829361126</v>
      </c>
      <c r="D14" s="181">
        <v>43895.243686090791</v>
      </c>
      <c r="E14" s="181">
        <v>-413.78414327033533</v>
      </c>
      <c r="F14" s="181">
        <v>1053.4404447780835</v>
      </c>
      <c r="G14" s="181">
        <v>-0.93385967497157196</v>
      </c>
      <c r="H14" s="182">
        <v>5.0666250770734678</v>
      </c>
      <c r="I14" s="183">
        <v>5.0716046662675751</v>
      </c>
      <c r="J14" s="184">
        <v>2.458907807508524</v>
      </c>
      <c r="K14" s="152">
        <f>B14-'[19]Selected 1 New'!AG14</f>
        <v>0</v>
      </c>
      <c r="L14" s="152">
        <f>C14-'[19]Selected 1 New'!AQ14</f>
        <v>0</v>
      </c>
      <c r="M14" s="152">
        <f>D14-'[19]Selected 1 New'!AR14</f>
        <v>0</v>
      </c>
      <c r="N14" s="152">
        <f>E14-'[19]Selected 1 New'!BA14</f>
        <v>0</v>
      </c>
      <c r="O14" s="152">
        <f>F14-'[19]Selected 1 New'!BB14</f>
        <v>0</v>
      </c>
      <c r="P14" s="152">
        <f>G14-'[19]Selected 1 New'!BC14</f>
        <v>0</v>
      </c>
      <c r="Q14" s="152">
        <f>H14-'[19]Selected 1 New'!CE14</f>
        <v>0</v>
      </c>
      <c r="R14" s="152">
        <f>I14-'[19]Selected 1 New'!CF14</f>
        <v>0</v>
      </c>
      <c r="S14" s="152">
        <f>J14-'[19]Selected 1 New'!CG14</f>
        <v>0</v>
      </c>
      <c r="T14" s="152"/>
      <c r="U14" s="152"/>
      <c r="V14" s="152"/>
      <c r="W14" s="152"/>
      <c r="X14" s="152"/>
    </row>
    <row r="15" spans="1:24">
      <c r="A15" s="161" t="s">
        <v>14</v>
      </c>
      <c r="B15" s="181">
        <v>55674.352332340626</v>
      </c>
      <c r="C15" s="181">
        <v>59563.112508981016</v>
      </c>
      <c r="D15" s="181">
        <v>59143.676565807757</v>
      </c>
      <c r="E15" s="181">
        <v>-419.43594317325915</v>
      </c>
      <c r="F15" s="181">
        <v>3469.3242334671304</v>
      </c>
      <c r="G15" s="181">
        <v>-0.70418741651558037</v>
      </c>
      <c r="H15" s="182">
        <v>6.9253854646850641</v>
      </c>
      <c r="I15" s="183">
        <v>7.8898325905574467</v>
      </c>
      <c r="J15" s="184">
        <v>6.2314586306410291</v>
      </c>
      <c r="K15" s="152">
        <f>B15-'[19]Selected 1 New'!AG15</f>
        <v>0</v>
      </c>
      <c r="L15" s="152">
        <f>C15-'[19]Selected 1 New'!AQ15</f>
        <v>0</v>
      </c>
      <c r="M15" s="152">
        <f>D15-'[19]Selected 1 New'!AR15</f>
        <v>0</v>
      </c>
      <c r="N15" s="152">
        <f>E15-'[19]Selected 1 New'!BA15</f>
        <v>0</v>
      </c>
      <c r="O15" s="152">
        <f>F15-'[19]Selected 1 New'!BB15</f>
        <v>0</v>
      </c>
      <c r="P15" s="152">
        <f>G15-'[19]Selected 1 New'!BC15</f>
        <v>0</v>
      </c>
      <c r="Q15" s="152">
        <f>H15-'[19]Selected 1 New'!CE15</f>
        <v>0</v>
      </c>
      <c r="R15" s="152">
        <f>I15-'[19]Selected 1 New'!CF15</f>
        <v>0</v>
      </c>
      <c r="S15" s="152">
        <f>J15-'[19]Selected 1 New'!CG15</f>
        <v>0</v>
      </c>
      <c r="T15" s="152"/>
      <c r="U15" s="152"/>
      <c r="V15" s="152"/>
      <c r="W15" s="152"/>
      <c r="X15" s="152"/>
    </row>
    <row r="16" spans="1:24" s="105" customFormat="1" ht="16.5">
      <c r="A16" s="158" t="s">
        <v>15</v>
      </c>
      <c r="B16" s="177">
        <v>52901.255789269504</v>
      </c>
      <c r="C16" s="177">
        <v>49261.000699897035</v>
      </c>
      <c r="D16" s="177">
        <v>52444.70157916801</v>
      </c>
      <c r="E16" s="177">
        <v>3183.7008792709748</v>
      </c>
      <c r="F16" s="177">
        <v>-456.55421010149439</v>
      </c>
      <c r="G16" s="177">
        <v>6.4629236800656855</v>
      </c>
      <c r="H16" s="178">
        <v>1.6296599281149042</v>
      </c>
      <c r="I16" s="179">
        <v>-4.9528859577650337</v>
      </c>
      <c r="J16" s="180">
        <v>-0.86303094943561121</v>
      </c>
      <c r="K16" s="152">
        <f>B16-'[19]Selected 1 New'!AG16</f>
        <v>0</v>
      </c>
      <c r="L16" s="152">
        <f>C16-'[19]Selected 1 New'!AQ16</f>
        <v>0</v>
      </c>
      <c r="M16" s="152">
        <f>D16-'[19]Selected 1 New'!AR16</f>
        <v>0</v>
      </c>
      <c r="N16" s="152">
        <f>E16-'[19]Selected 1 New'!BA16</f>
        <v>0</v>
      </c>
      <c r="O16" s="152">
        <f>F16-'[19]Selected 1 New'!BB16</f>
        <v>0</v>
      </c>
      <c r="P16" s="152">
        <f>G16-'[19]Selected 1 New'!BC16</f>
        <v>0</v>
      </c>
      <c r="Q16" s="152">
        <f>H16-'[19]Selected 1 New'!CE16</f>
        <v>0</v>
      </c>
      <c r="R16" s="152">
        <f>I16-'[19]Selected 1 New'!CF16</f>
        <v>0</v>
      </c>
      <c r="S16" s="152">
        <f>J16-'[19]Selected 1 New'!CG16</f>
        <v>0</v>
      </c>
      <c r="T16" s="152"/>
      <c r="U16" s="152"/>
      <c r="V16" s="152"/>
      <c r="W16" s="152"/>
      <c r="X16" s="152"/>
    </row>
    <row r="17" spans="1:24" ht="17.25" thickBot="1">
      <c r="A17" s="163" t="s">
        <v>16</v>
      </c>
      <c r="B17" s="185">
        <v>106858.30820994149</v>
      </c>
      <c r="C17" s="185">
        <v>116394.10197514889</v>
      </c>
      <c r="D17" s="185">
        <v>120744.64104234602</v>
      </c>
      <c r="E17" s="187">
        <v>4350.5390671971254</v>
      </c>
      <c r="F17" s="185">
        <v>13886.332832404529</v>
      </c>
      <c r="G17" s="185">
        <v>3.7377659119926818</v>
      </c>
      <c r="H17" s="186">
        <v>9.9343468663295482</v>
      </c>
      <c r="I17" s="187">
        <v>11.288404023695023</v>
      </c>
      <c r="J17" s="188">
        <v>12.99508953961957</v>
      </c>
      <c r="K17" s="152">
        <f>B17-'[19]Selected 1 New'!AG17</f>
        <v>0</v>
      </c>
      <c r="L17" s="152">
        <f>C17-'[19]Selected 1 New'!AQ17</f>
        <v>0</v>
      </c>
      <c r="M17" s="152">
        <f>D17-'[19]Selected 1 New'!AR17</f>
        <v>0</v>
      </c>
      <c r="N17" s="152">
        <f>E17-'[19]Selected 1 New'!BA17</f>
        <v>0</v>
      </c>
      <c r="O17" s="152">
        <f>F17-'[19]Selected 1 New'!BB17</f>
        <v>0</v>
      </c>
      <c r="P17" s="152">
        <f>G17-'[19]Selected 1 New'!BC17</f>
        <v>0</v>
      </c>
      <c r="Q17" s="152">
        <f>H17-'[19]Selected 1 New'!CE17</f>
        <v>0</v>
      </c>
      <c r="R17" s="152">
        <f>I17-'[19]Selected 1 New'!CF17</f>
        <v>0</v>
      </c>
      <c r="S17" s="152">
        <f>J17-'[19]Selected 1 New'!CG17</f>
        <v>0</v>
      </c>
      <c r="T17" s="152"/>
      <c r="U17" s="152"/>
      <c r="V17" s="152"/>
      <c r="W17" s="152"/>
      <c r="X17" s="152"/>
    </row>
    <row r="18" spans="1:24" ht="13.5" thickBot="1">
      <c r="A18" s="154"/>
      <c r="B18" s="164"/>
      <c r="C18" s="154"/>
      <c r="D18" s="154"/>
      <c r="E18" s="238"/>
      <c r="F18" s="154"/>
      <c r="G18" s="154"/>
      <c r="H18" s="154"/>
      <c r="I18" s="154"/>
      <c r="J18" s="154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spans="1:24" ht="16.5">
      <c r="A19" s="268" t="s">
        <v>122</v>
      </c>
      <c r="B19" s="269"/>
      <c r="C19" s="269"/>
      <c r="D19" s="269"/>
      <c r="E19" s="269"/>
      <c r="F19" s="269"/>
      <c r="G19" s="269"/>
      <c r="H19" s="269"/>
      <c r="I19" s="269"/>
      <c r="J19" s="270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spans="1:24" ht="15.75" customHeight="1">
      <c r="A20" s="142"/>
      <c r="B20" s="271" t="str">
        <f>B3</f>
        <v>N$ Million</v>
      </c>
      <c r="C20" s="272"/>
      <c r="D20" s="273"/>
      <c r="E20" s="262" t="s">
        <v>1</v>
      </c>
      <c r="F20" s="263"/>
      <c r="G20" s="219" t="s">
        <v>2</v>
      </c>
      <c r="H20" s="271" t="str">
        <f>H3</f>
        <v>Annual percentage change</v>
      </c>
      <c r="I20" s="272"/>
      <c r="J20" s="277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spans="1:24" ht="17.25" thickBot="1">
      <c r="A21" s="143"/>
      <c r="B21" s="147">
        <f>B4</f>
        <v>43951</v>
      </c>
      <c r="C21" s="147">
        <f>C4</f>
        <v>43920</v>
      </c>
      <c r="D21" s="147">
        <f>D4</f>
        <v>43951</v>
      </c>
      <c r="E21" s="212" t="s">
        <v>4</v>
      </c>
      <c r="F21" s="212" t="s">
        <v>5</v>
      </c>
      <c r="G21" s="212" t="s">
        <v>4</v>
      </c>
      <c r="H21" s="205">
        <f>H4</f>
        <v>43889</v>
      </c>
      <c r="I21" s="205">
        <f>I4</f>
        <v>43920</v>
      </c>
      <c r="J21" s="206">
        <f>J4</f>
        <v>43951</v>
      </c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spans="1:24" ht="13.5" thickTop="1">
      <c r="A22" s="213"/>
      <c r="B22" s="166"/>
      <c r="C22" s="166"/>
      <c r="D22" s="166"/>
      <c r="E22" s="166"/>
      <c r="F22" s="166"/>
      <c r="G22" s="166"/>
      <c r="H22" s="166"/>
      <c r="I22" s="166"/>
      <c r="J22" s="167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spans="1:24" ht="16.5">
      <c r="A23" s="168" t="s">
        <v>17</v>
      </c>
      <c r="B23" s="189">
        <v>106858.30820994149</v>
      </c>
      <c r="C23" s="189">
        <v>116394.10197514889</v>
      </c>
      <c r="D23" s="189">
        <v>120744.64104234602</v>
      </c>
      <c r="E23" s="189">
        <v>4350.5390671971254</v>
      </c>
      <c r="F23" s="189">
        <v>13886.332832404529</v>
      </c>
      <c r="G23" s="190">
        <v>3.7377659119926818</v>
      </c>
      <c r="H23" s="190">
        <v>9.9343468663295482</v>
      </c>
      <c r="I23" s="190">
        <v>11.288404023695023</v>
      </c>
      <c r="J23" s="191">
        <v>12.99508953961957</v>
      </c>
      <c r="K23" s="152">
        <f>B23-'[19]Selected 1 New'!AG24</f>
        <v>0</v>
      </c>
      <c r="L23" s="152">
        <f>C23-'[19]Selected 1 New'!AQ24</f>
        <v>0</v>
      </c>
      <c r="M23" s="152">
        <f>D23-'[19]Selected 1 New'!AR24</f>
        <v>0</v>
      </c>
      <c r="N23" s="152">
        <f>E23-'[19]Selected 1 New'!BA24</f>
        <v>0</v>
      </c>
      <c r="O23" s="152">
        <f>F23-'[19]Selected 1 New'!BB24</f>
        <v>0</v>
      </c>
      <c r="P23" s="152">
        <f>G23-'[19]Selected 1 New'!BC24</f>
        <v>0</v>
      </c>
      <c r="Q23" s="152">
        <f>H23-'[19]Selected 1 New'!CE24</f>
        <v>0</v>
      </c>
      <c r="R23" s="152">
        <f>I23-'[19]Selected 1 New'!CF24</f>
        <v>0</v>
      </c>
      <c r="S23" s="152">
        <f>J23-'[19]Selected 1 New'!CG24</f>
        <v>0</v>
      </c>
      <c r="T23" s="152"/>
      <c r="U23" s="152"/>
      <c r="V23" s="152"/>
      <c r="W23" s="152"/>
      <c r="X23" s="152"/>
    </row>
    <row r="24" spans="1:24" ht="16.5">
      <c r="A24" s="107" t="s">
        <v>18</v>
      </c>
      <c r="B24" s="192">
        <v>2825.4760072363933</v>
      </c>
      <c r="C24" s="192">
        <v>2618.0649439463741</v>
      </c>
      <c r="D24" s="192">
        <v>2865.2527834757902</v>
      </c>
      <c r="E24" s="192">
        <v>247.18783952941612</v>
      </c>
      <c r="F24" s="192">
        <v>39.776776239396895</v>
      </c>
      <c r="G24" s="193">
        <v>9.4416236732773484</v>
      </c>
      <c r="H24" s="193">
        <v>-4.8280835167685439</v>
      </c>
      <c r="I24" s="193">
        <v>-9.5855880474398134</v>
      </c>
      <c r="J24" s="194">
        <v>1.4077902674637386</v>
      </c>
      <c r="K24" s="152">
        <f>B24-'[19]Selected 1 New'!AG25</f>
        <v>0</v>
      </c>
      <c r="L24" s="152">
        <f>C24-'[19]Selected 1 New'!AQ25</f>
        <v>0</v>
      </c>
      <c r="M24" s="152">
        <f>D24-'[19]Selected 1 New'!AR25</f>
        <v>0</v>
      </c>
      <c r="N24" s="152">
        <f>E24-'[19]Selected 1 New'!BA25</f>
        <v>0</v>
      </c>
      <c r="O24" s="152">
        <f>F24-'[19]Selected 1 New'!BB25</f>
        <v>0</v>
      </c>
      <c r="P24" s="152">
        <f>G24-'[19]Selected 1 New'!BC25</f>
        <v>0</v>
      </c>
      <c r="Q24" s="152">
        <f>H24-'[19]Selected 1 New'!CE25</f>
        <v>0</v>
      </c>
      <c r="R24" s="152">
        <f>I24-'[19]Selected 1 New'!CF25</f>
        <v>0</v>
      </c>
      <c r="S24" s="152">
        <f>J24-'[19]Selected 1 New'!CG25</f>
        <v>0</v>
      </c>
      <c r="T24" s="152"/>
      <c r="U24" s="152"/>
      <c r="V24" s="152"/>
      <c r="W24" s="152"/>
      <c r="X24" s="152"/>
    </row>
    <row r="25" spans="1:24" ht="16.5">
      <c r="A25" s="107" t="s">
        <v>19</v>
      </c>
      <c r="B25" s="192">
        <v>49172.212144549536</v>
      </c>
      <c r="C25" s="192">
        <v>54728.575698768858</v>
      </c>
      <c r="D25" s="192">
        <v>58411.182934474957</v>
      </c>
      <c r="E25" s="192">
        <v>3682.6072357060984</v>
      </c>
      <c r="F25" s="192">
        <v>9238.9707899254208</v>
      </c>
      <c r="G25" s="193">
        <v>6.7288563400142323</v>
      </c>
      <c r="H25" s="193">
        <v>5.008055223719694</v>
      </c>
      <c r="I25" s="193">
        <v>12.216213285492188</v>
      </c>
      <c r="J25" s="194">
        <v>18.789007829800283</v>
      </c>
      <c r="K25" s="152">
        <f>B25-'[19]Selected 1 New'!AG26</f>
        <v>0</v>
      </c>
      <c r="L25" s="152">
        <f>C25-'[19]Selected 1 New'!AQ26</f>
        <v>0</v>
      </c>
      <c r="M25" s="152">
        <f>D25-'[19]Selected 1 New'!AR26</f>
        <v>0</v>
      </c>
      <c r="N25" s="152">
        <f>E25-'[19]Selected 1 New'!BA26</f>
        <v>0</v>
      </c>
      <c r="O25" s="152">
        <f>F25-'[19]Selected 1 New'!BB26</f>
        <v>0</v>
      </c>
      <c r="P25" s="152">
        <f>G25-'[19]Selected 1 New'!BC26</f>
        <v>0</v>
      </c>
      <c r="Q25" s="152">
        <f>H25-'[19]Selected 1 New'!CE26</f>
        <v>0</v>
      </c>
      <c r="R25" s="152">
        <f>I25-'[19]Selected 1 New'!CF26</f>
        <v>0</v>
      </c>
      <c r="S25" s="152">
        <f>J25-'[19]Selected 1 New'!CG26</f>
        <v>0</v>
      </c>
      <c r="T25" s="152"/>
      <c r="U25" s="152"/>
      <c r="V25" s="152"/>
      <c r="W25" s="152"/>
      <c r="X25" s="152"/>
    </row>
    <row r="26" spans="1:24" ht="16.5">
      <c r="A26" s="107" t="s">
        <v>20</v>
      </c>
      <c r="B26" s="192">
        <v>54860.62005815556</v>
      </c>
      <c r="C26" s="192">
        <v>59047.461332433661</v>
      </c>
      <c r="D26" s="192">
        <v>59468.205324395269</v>
      </c>
      <c r="E26" s="192">
        <v>420.74399196160812</v>
      </c>
      <c r="F26" s="192">
        <v>4607.5852662397083</v>
      </c>
      <c r="G26" s="193">
        <v>0.7125522121820751</v>
      </c>
      <c r="H26" s="193">
        <v>15.356611755574193</v>
      </c>
      <c r="I26" s="193">
        <v>11.575498024543123</v>
      </c>
      <c r="J26" s="194">
        <v>8.398711610177557</v>
      </c>
      <c r="K26" s="152">
        <f>B26-'[19]Selected 1 New'!AG27</f>
        <v>0</v>
      </c>
      <c r="L26" s="152">
        <f>C26-'[19]Selected 1 New'!AQ27</f>
        <v>0</v>
      </c>
      <c r="M26" s="152">
        <f>D26-'[19]Selected 1 New'!AR27</f>
        <v>0</v>
      </c>
      <c r="N26" s="152">
        <f>E26-'[19]Selected 1 New'!BA27</f>
        <v>0</v>
      </c>
      <c r="O26" s="152">
        <f>F26-'[19]Selected 1 New'!BB27</f>
        <v>0</v>
      </c>
      <c r="P26" s="152">
        <f>G26-'[19]Selected 1 New'!BC27</f>
        <v>0</v>
      </c>
      <c r="Q26" s="152">
        <f>H26-'[19]Selected 1 New'!CE27</f>
        <v>0</v>
      </c>
      <c r="R26" s="152">
        <f>I26-'[19]Selected 1 New'!CF27</f>
        <v>0</v>
      </c>
      <c r="S26" s="152">
        <f>J26-'[19]Selected 1 New'!CG27</f>
        <v>0</v>
      </c>
      <c r="T26" s="152"/>
      <c r="U26" s="152"/>
      <c r="V26" s="152"/>
      <c r="W26" s="152"/>
      <c r="X26" s="152"/>
    </row>
    <row r="27" spans="1:24" ht="17.25" thickBot="1">
      <c r="A27" s="169" t="s">
        <v>21</v>
      </c>
      <c r="B27" s="195">
        <v>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5">
        <v>0</v>
      </c>
      <c r="I27" s="195">
        <v>0</v>
      </c>
      <c r="J27" s="196">
        <v>0</v>
      </c>
      <c r="K27" s="152">
        <f>B27-'[19]Selected 1 New'!AG28</f>
        <v>0</v>
      </c>
      <c r="L27" s="152">
        <f>C27-'[19]Selected 1 New'!AQ28</f>
        <v>0</v>
      </c>
      <c r="M27" s="152">
        <f>D27-'[19]Selected 1 New'!AR28</f>
        <v>0</v>
      </c>
      <c r="N27" s="152">
        <f>E27-'[19]Selected 1 New'!BA28</f>
        <v>0</v>
      </c>
      <c r="O27" s="152">
        <f>F27-'[19]Selected 1 New'!BB28</f>
        <v>0</v>
      </c>
      <c r="P27" s="152" t="e">
        <f>G27-'[19]Selected 1 New'!BC28</f>
        <v>#DIV/0!</v>
      </c>
      <c r="Q27" s="152">
        <f>H27-'[19]Selected 1 New'!CE28</f>
        <v>0</v>
      </c>
      <c r="R27" s="152">
        <f>I27-'[19]Selected 1 New'!CF28</f>
        <v>0</v>
      </c>
      <c r="S27" s="152">
        <f>J27-'[19]Selected 1 New'!CG28</f>
        <v>0</v>
      </c>
      <c r="T27" s="152"/>
      <c r="U27" s="152"/>
      <c r="V27" s="152"/>
      <c r="W27" s="152"/>
      <c r="X27" s="152"/>
    </row>
    <row r="28" spans="1:24" ht="13.5" thickBot="1">
      <c r="A28" s="170"/>
      <c r="B28" s="108"/>
      <c r="C28" s="108"/>
      <c r="D28" s="108"/>
      <c r="E28" s="108"/>
      <c r="F28" s="108"/>
      <c r="G28" s="108"/>
      <c r="H28" s="153"/>
      <c r="I28" s="153"/>
      <c r="J28" s="153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1:24" ht="16.5">
      <c r="A29" s="264" t="s">
        <v>22</v>
      </c>
      <c r="B29" s="265"/>
      <c r="C29" s="265"/>
      <c r="D29" s="265"/>
      <c r="E29" s="265"/>
      <c r="F29" s="265"/>
      <c r="G29" s="265"/>
      <c r="H29" s="265"/>
      <c r="I29" s="265"/>
      <c r="J29" s="267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</row>
    <row r="30" spans="1:24" ht="15.75" customHeight="1">
      <c r="A30" s="155"/>
      <c r="B30" s="271" t="str">
        <f>B3</f>
        <v>N$ Million</v>
      </c>
      <c r="C30" s="272"/>
      <c r="D30" s="273"/>
      <c r="E30" s="262" t="s">
        <v>1</v>
      </c>
      <c r="F30" s="263"/>
      <c r="G30" s="171" t="s">
        <v>2</v>
      </c>
      <c r="H30" s="271" t="str">
        <f>H3</f>
        <v>Annual percentage change</v>
      </c>
      <c r="I30" s="272"/>
      <c r="J30" s="277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</row>
    <row r="31" spans="1:24" ht="17.25" thickBot="1">
      <c r="A31" s="143"/>
      <c r="B31" s="148">
        <f>B4</f>
        <v>43951</v>
      </c>
      <c r="C31" s="148">
        <f>C4</f>
        <v>43920</v>
      </c>
      <c r="D31" s="147">
        <f>D4</f>
        <v>43951</v>
      </c>
      <c r="E31" s="147" t="s">
        <v>4</v>
      </c>
      <c r="F31" s="147" t="s">
        <v>5</v>
      </c>
      <c r="G31" s="147" t="s">
        <v>4</v>
      </c>
      <c r="H31" s="147">
        <f>H4</f>
        <v>43889</v>
      </c>
      <c r="I31" s="147">
        <f>I4</f>
        <v>43920</v>
      </c>
      <c r="J31" s="217">
        <f>J4</f>
        <v>43951</v>
      </c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</row>
    <row r="32" spans="1:24" ht="13.5" thickTop="1">
      <c r="A32" s="218"/>
      <c r="B32" s="214"/>
      <c r="C32" s="215"/>
      <c r="D32" s="215"/>
      <c r="E32" s="215"/>
      <c r="F32" s="214"/>
      <c r="G32" s="215"/>
      <c r="H32" s="216"/>
      <c r="I32" s="216"/>
      <c r="J32" s="17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</row>
    <row r="33" spans="1:24" ht="16.5">
      <c r="A33" s="173" t="s">
        <v>24</v>
      </c>
      <c r="B33" s="197">
        <v>99092.993078639556</v>
      </c>
      <c r="C33" s="197">
        <v>103655.67823635506</v>
      </c>
      <c r="D33" s="197">
        <v>102415.61167042852</v>
      </c>
      <c r="E33" s="197">
        <v>-1240.066565926536</v>
      </c>
      <c r="F33" s="197">
        <v>3322.618591788967</v>
      </c>
      <c r="G33" s="128">
        <v>-1.196332499121695</v>
      </c>
      <c r="H33" s="128">
        <v>5.8710222995522372</v>
      </c>
      <c r="I33" s="128">
        <v>5.7953419806331681</v>
      </c>
      <c r="J33" s="131">
        <v>3.3530308133413342</v>
      </c>
      <c r="K33" s="152">
        <f>B33-'[19]Selected 1 New'!AG36</f>
        <v>0</v>
      </c>
      <c r="L33" s="152">
        <f>C33-'[19]Selected 1 New'!AQ36</f>
        <v>0</v>
      </c>
      <c r="M33" s="152">
        <f>D33-'[19]Selected 1 New'!AR36</f>
        <v>0</v>
      </c>
      <c r="N33" s="298">
        <f>E33-'[19]Selected 1 New'!BA36</f>
        <v>0</v>
      </c>
      <c r="O33" s="298">
        <f>F33-'[19]Selected 1 New'!BB36</f>
        <v>0</v>
      </c>
      <c r="P33" s="298">
        <f>G33-'[19]Selected 1 New'!BC36</f>
        <v>0</v>
      </c>
      <c r="Q33" s="152">
        <f>H33-'[19]Selected 1 New'!CE36</f>
        <v>0</v>
      </c>
      <c r="R33" s="152">
        <f>I33-'[19]Selected 1 New'!CF36</f>
        <v>0</v>
      </c>
      <c r="S33" s="152">
        <f>J33-'[19]Selected 1 New'!CG36</f>
        <v>0</v>
      </c>
      <c r="T33" s="152"/>
      <c r="U33" s="152"/>
      <c r="V33" s="152"/>
      <c r="W33" s="152"/>
      <c r="X33" s="152"/>
    </row>
    <row r="34" spans="1:24" ht="16.5">
      <c r="A34" s="111" t="s">
        <v>10</v>
      </c>
      <c r="B34" s="198">
        <v>5580.9588908913602</v>
      </c>
      <c r="C34" s="198">
        <v>5674.1029982227838</v>
      </c>
      <c r="D34" s="198">
        <v>5500.9925908491805</v>
      </c>
      <c r="E34" s="198">
        <v>-173.11040737360327</v>
      </c>
      <c r="F34" s="198">
        <v>-79.966300042179682</v>
      </c>
      <c r="G34" s="128">
        <v>-3.0508858832457548</v>
      </c>
      <c r="H34" s="129">
        <v>6.1101177619301836</v>
      </c>
      <c r="I34" s="129">
        <v>45.540858579818007</v>
      </c>
      <c r="J34" s="130">
        <v>-1.432841588793849</v>
      </c>
      <c r="K34" s="152">
        <f>B34-'[19]Selected 1 New'!AG37</f>
        <v>0</v>
      </c>
      <c r="L34" s="152">
        <f>C34-'[19]Selected 1 New'!AQ37</f>
        <v>0</v>
      </c>
      <c r="M34" s="152">
        <f>D34-'[19]Selected 1 New'!AR37</f>
        <v>0</v>
      </c>
      <c r="N34" s="298">
        <f>E34-'[19]Selected 1 New'!BA37</f>
        <v>0</v>
      </c>
      <c r="O34" s="298">
        <f>F34-'[19]Selected 1 New'!BB37</f>
        <v>0</v>
      </c>
      <c r="P34" s="298">
        <f>G34-'[19]Selected 1 New'!BC37</f>
        <v>0</v>
      </c>
      <c r="Q34" s="152">
        <f>H34-'[19]Selected 1 New'!CE37</f>
        <v>0</v>
      </c>
      <c r="R34" s="152">
        <f>I34-'[19]Selected 1 New'!CF37</f>
        <v>0</v>
      </c>
      <c r="S34" s="152">
        <f>J34-'[19]Selected 1 New'!CG37</f>
        <v>0</v>
      </c>
      <c r="T34" s="152"/>
      <c r="U34" s="152"/>
      <c r="V34" s="152"/>
      <c r="W34" s="152"/>
      <c r="X34" s="152"/>
    </row>
    <row r="35" spans="1:24" ht="16.5">
      <c r="A35" s="173" t="s">
        <v>25</v>
      </c>
      <c r="B35" s="197">
        <v>42436.376729598924</v>
      </c>
      <c r="C35" s="197">
        <v>43592.603372934042</v>
      </c>
      <c r="D35" s="197">
        <v>42921.546294590771</v>
      </c>
      <c r="E35" s="197">
        <v>-671.0570783432704</v>
      </c>
      <c r="F35" s="197">
        <v>485.16956499184744</v>
      </c>
      <c r="G35" s="128">
        <v>-1.539382891639633</v>
      </c>
      <c r="H35" s="128">
        <v>5.3589684717859143</v>
      </c>
      <c r="I35" s="128">
        <v>4.598696743498337</v>
      </c>
      <c r="J35" s="131">
        <v>1.1432869683556817</v>
      </c>
      <c r="K35" s="152">
        <f>B35-'[19]Selected 1 New'!AG38</f>
        <v>0</v>
      </c>
      <c r="L35" s="152">
        <f>C35-'[19]Selected 1 New'!AQ38</f>
        <v>0</v>
      </c>
      <c r="M35" s="152">
        <f>D35-'[19]Selected 1 New'!AR38</f>
        <v>0</v>
      </c>
      <c r="N35" s="298">
        <f>E35-'[19]Selected 1 New'!BA38</f>
        <v>0</v>
      </c>
      <c r="O35" s="298">
        <f>F35-'[19]Selected 1 New'!BB38</f>
        <v>0</v>
      </c>
      <c r="P35" s="298">
        <f>G35-'[19]Selected 1 New'!BC38</f>
        <v>0</v>
      </c>
      <c r="Q35" s="152">
        <f>H35-'[19]Selected 1 New'!CE38</f>
        <v>0</v>
      </c>
      <c r="R35" s="152">
        <f>I35-'[19]Selected 1 New'!CF38</f>
        <v>0</v>
      </c>
      <c r="S35" s="152">
        <f>J35-'[19]Selected 1 New'!CG38</f>
        <v>0</v>
      </c>
      <c r="T35" s="152"/>
      <c r="U35" s="152"/>
      <c r="V35" s="152"/>
      <c r="W35" s="152"/>
      <c r="X35" s="152"/>
    </row>
    <row r="36" spans="1:24" ht="16.5">
      <c r="A36" s="173" t="s">
        <v>26</v>
      </c>
      <c r="B36" s="197">
        <v>30538.321183972846</v>
      </c>
      <c r="C36" s="197">
        <v>31263.990105945817</v>
      </c>
      <c r="D36" s="197">
        <v>30864.255612336034</v>
      </c>
      <c r="E36" s="197">
        <v>-399.73449360978339</v>
      </c>
      <c r="F36" s="197">
        <v>325.93442836318718</v>
      </c>
      <c r="G36" s="128">
        <v>-1.2785779814258689</v>
      </c>
      <c r="H36" s="128">
        <v>3.8646879911291308</v>
      </c>
      <c r="I36" s="128">
        <v>3.915628938943911</v>
      </c>
      <c r="J36" s="131">
        <v>1.0672964843078745</v>
      </c>
      <c r="K36" s="152">
        <f>B36-'[19]Selected 1 New'!AG39</f>
        <v>0</v>
      </c>
      <c r="L36" s="152">
        <f>C36-'[19]Selected 1 New'!AQ39</f>
        <v>0</v>
      </c>
      <c r="M36" s="152">
        <f>D36-'[19]Selected 1 New'!AR39</f>
        <v>0</v>
      </c>
      <c r="N36" s="298">
        <f>E36-'[19]Selected 1 New'!BA39</f>
        <v>0</v>
      </c>
      <c r="O36" s="298">
        <f>F36-'[19]Selected 1 New'!BB39</f>
        <v>0</v>
      </c>
      <c r="P36" s="298">
        <f>G36-'[19]Selected 1 New'!BC39</f>
        <v>0</v>
      </c>
      <c r="Q36" s="152">
        <f>H36-'[19]Selected 1 New'!CE39</f>
        <v>0</v>
      </c>
      <c r="R36" s="152">
        <f>I36-'[19]Selected 1 New'!CF39</f>
        <v>0</v>
      </c>
      <c r="S36" s="152">
        <f>J36-'[19]Selected 1 New'!CG39</f>
        <v>0</v>
      </c>
      <c r="T36" s="152"/>
      <c r="U36" s="152"/>
      <c r="V36" s="152"/>
      <c r="W36" s="152"/>
      <c r="X36" s="152"/>
    </row>
    <row r="37" spans="1:24">
      <c r="A37" s="174" t="s">
        <v>27</v>
      </c>
      <c r="B37" s="199">
        <v>12730.391663919112</v>
      </c>
      <c r="C37" s="199">
        <v>12884.581352143259</v>
      </c>
      <c r="D37" s="199">
        <v>12715.892997033559</v>
      </c>
      <c r="E37" s="198">
        <v>-168.68835510969984</v>
      </c>
      <c r="F37" s="198">
        <v>-14.498666885552666</v>
      </c>
      <c r="G37" s="129">
        <v>-1.3092265126770286</v>
      </c>
      <c r="H37" s="183">
        <v>1.3758200180564728</v>
      </c>
      <c r="I37" s="183">
        <v>0.28488439033192492</v>
      </c>
      <c r="J37" s="184">
        <v>-0.11389018710747223</v>
      </c>
      <c r="K37" s="152">
        <f>B37-'[19]Selected 1 New'!AG40</f>
        <v>0</v>
      </c>
      <c r="L37" s="152">
        <f>C37-'[19]Selected 1 New'!AQ40</f>
        <v>0</v>
      </c>
      <c r="M37" s="152">
        <f>D37-'[19]Selected 1 New'!AR40</f>
        <v>0</v>
      </c>
      <c r="N37" s="298">
        <f>E37-'[19]Selected 1 New'!BA40</f>
        <v>0</v>
      </c>
      <c r="O37" s="298">
        <f>F37-'[19]Selected 1 New'!BB40</f>
        <v>0</v>
      </c>
      <c r="P37" s="298">
        <f>G37-'[19]Selected 1 New'!BC40</f>
        <v>0</v>
      </c>
      <c r="Q37" s="152">
        <f>H37-'[19]Selected 1 New'!CE40</f>
        <v>0</v>
      </c>
      <c r="R37" s="152">
        <f>I37-'[19]Selected 1 New'!CF40</f>
        <v>0</v>
      </c>
      <c r="S37" s="152">
        <f>J37-'[19]Selected 1 New'!CG40</f>
        <v>0</v>
      </c>
      <c r="T37" s="152"/>
      <c r="U37" s="152"/>
      <c r="V37" s="152"/>
      <c r="W37" s="152"/>
      <c r="X37" s="152"/>
    </row>
    <row r="38" spans="1:24">
      <c r="A38" s="174" t="s">
        <v>28</v>
      </c>
      <c r="B38" s="199">
        <v>7427.8413482230753</v>
      </c>
      <c r="C38" s="199">
        <v>8491.7939283608284</v>
      </c>
      <c r="D38" s="199">
        <v>8215.1906860116451</v>
      </c>
      <c r="E38" s="198">
        <v>-276.60324234918335</v>
      </c>
      <c r="F38" s="198">
        <v>787.34933778856976</v>
      </c>
      <c r="G38" s="129">
        <v>-3.257300455977699</v>
      </c>
      <c r="H38" s="183">
        <v>20.09020665314425</v>
      </c>
      <c r="I38" s="183">
        <v>17.380675151752413</v>
      </c>
      <c r="J38" s="184">
        <v>10.599975159363396</v>
      </c>
      <c r="K38" s="152">
        <f>B38-'[19]Selected 1 New'!AG41</f>
        <v>0</v>
      </c>
      <c r="L38" s="152">
        <f>C38-'[19]Selected 1 New'!AQ41</f>
        <v>0</v>
      </c>
      <c r="M38" s="152">
        <f>D38-'[19]Selected 1 New'!AR41</f>
        <v>0</v>
      </c>
      <c r="N38" s="298">
        <f>E38-'[19]Selected 1 New'!BA41</f>
        <v>0</v>
      </c>
      <c r="O38" s="298">
        <f>F38-'[19]Selected 1 New'!BB41</f>
        <v>0</v>
      </c>
      <c r="P38" s="298">
        <f>G38-'[19]Selected 1 New'!BC41</f>
        <v>0</v>
      </c>
      <c r="Q38" s="152">
        <f>H38-'[19]Selected 1 New'!CE41</f>
        <v>0</v>
      </c>
      <c r="R38" s="152">
        <f>I38-'[19]Selected 1 New'!CF41</f>
        <v>0</v>
      </c>
      <c r="S38" s="152">
        <f>J38-'[19]Selected 1 New'!CG41</f>
        <v>0</v>
      </c>
      <c r="T38" s="152"/>
      <c r="U38" s="152"/>
      <c r="V38" s="152"/>
      <c r="W38" s="152"/>
      <c r="X38" s="152"/>
    </row>
    <row r="39" spans="1:24">
      <c r="A39" s="174" t="s">
        <v>107</v>
      </c>
      <c r="B39" s="199">
        <v>10380.088171830657</v>
      </c>
      <c r="C39" s="199">
        <v>9887.6148254417294</v>
      </c>
      <c r="D39" s="199">
        <v>9933.1719292908274</v>
      </c>
      <c r="E39" s="198">
        <v>45.557103849097984</v>
      </c>
      <c r="F39" s="198">
        <v>-446.91624253982991</v>
      </c>
      <c r="G39" s="129">
        <v>0.46074917614988919</v>
      </c>
      <c r="H39" s="183">
        <v>-3.9800393014297129</v>
      </c>
      <c r="I39" s="183">
        <v>-1.1589559733974113</v>
      </c>
      <c r="J39" s="184">
        <v>-4.3055148968065993</v>
      </c>
      <c r="K39" s="152">
        <f>B39-'[19]Selected 1 New'!AG42</f>
        <v>0</v>
      </c>
      <c r="L39" s="152">
        <f>C39-'[19]Selected 1 New'!AQ42</f>
        <v>0</v>
      </c>
      <c r="M39" s="152">
        <f>D39-'[19]Selected 1 New'!AR42</f>
        <v>0</v>
      </c>
      <c r="N39" s="298">
        <f>E39-'[19]Selected 1 New'!BA42</f>
        <v>0</v>
      </c>
      <c r="O39" s="298">
        <f>F39-'[19]Selected 1 New'!BB42</f>
        <v>0</v>
      </c>
      <c r="P39" s="298">
        <f>G39-'[19]Selected 1 New'!BC42</f>
        <v>0</v>
      </c>
      <c r="Q39" s="152">
        <f>H39-'[19]Selected 1 New'!CE42</f>
        <v>0</v>
      </c>
      <c r="R39" s="152">
        <f>I39-'[19]Selected 1 New'!CF42</f>
        <v>0</v>
      </c>
      <c r="S39" s="152">
        <f>J39-'[19]Selected 1 New'!CG42</f>
        <v>0</v>
      </c>
      <c r="T39" s="152"/>
      <c r="U39" s="152"/>
      <c r="V39" s="152"/>
      <c r="W39" s="152"/>
      <c r="X39" s="152"/>
    </row>
    <row r="40" spans="1:24" ht="16.5">
      <c r="A40" s="173" t="s">
        <v>29</v>
      </c>
      <c r="B40" s="197">
        <v>3831.0282335160837</v>
      </c>
      <c r="C40" s="197">
        <v>3608.7316159282168</v>
      </c>
      <c r="D40" s="197">
        <v>3557.7177359547345</v>
      </c>
      <c r="E40" s="197">
        <v>-51.01387997348229</v>
      </c>
      <c r="F40" s="197">
        <v>-273.31049756134917</v>
      </c>
      <c r="G40" s="128">
        <v>-1.413623549845525</v>
      </c>
      <c r="H40" s="128">
        <v>-7.2023771915317241</v>
      </c>
      <c r="I40" s="128">
        <v>-7.4858972033162843</v>
      </c>
      <c r="J40" s="131">
        <v>-7.1341290353923483</v>
      </c>
      <c r="K40" s="152">
        <f>B40-'[19]Selected 1 New'!AG43</f>
        <v>0</v>
      </c>
      <c r="L40" s="152">
        <f>C40-'[19]Selected 1 New'!AQ43</f>
        <v>0</v>
      </c>
      <c r="M40" s="152">
        <f>D40-'[19]Selected 1 New'!AR43</f>
        <v>0</v>
      </c>
      <c r="N40" s="298">
        <f>E40-'[19]Selected 1 New'!BA43</f>
        <v>0</v>
      </c>
      <c r="O40" s="298">
        <f>F40-'[19]Selected 1 New'!BB43</f>
        <v>0</v>
      </c>
      <c r="P40" s="298">
        <f>G40-'[19]Selected 1 New'!BC43</f>
        <v>0</v>
      </c>
      <c r="Q40" s="152">
        <f>H40-'[19]Selected 1 New'!CE43</f>
        <v>0</v>
      </c>
      <c r="R40" s="152">
        <f>I40-'[19]Selected 1 New'!CF43</f>
        <v>0</v>
      </c>
      <c r="S40" s="152">
        <f>J40-'[19]Selected 1 New'!CG43</f>
        <v>0</v>
      </c>
      <c r="T40" s="152"/>
      <c r="U40" s="152"/>
      <c r="V40" s="152"/>
      <c r="W40" s="152"/>
      <c r="X40" s="152"/>
    </row>
    <row r="41" spans="1:24" ht="16.5">
      <c r="A41" s="173" t="s">
        <v>30</v>
      </c>
      <c r="B41" s="197">
        <v>318.93068577999998</v>
      </c>
      <c r="C41" s="197">
        <v>257.22485304000003</v>
      </c>
      <c r="D41" s="197">
        <v>250.32880292999999</v>
      </c>
      <c r="E41" s="197">
        <v>-6.8960501100000329</v>
      </c>
      <c r="F41" s="197">
        <v>-68.601882849999981</v>
      </c>
      <c r="G41" s="128">
        <v>-2.6809423850375964</v>
      </c>
      <c r="H41" s="128">
        <v>-30.389011556254047</v>
      </c>
      <c r="I41" s="128">
        <v>-24.271522316588033</v>
      </c>
      <c r="J41" s="131">
        <v>-21.509966243048154</v>
      </c>
      <c r="K41" s="152">
        <f>B41-'[19]Selected 1 New'!AG44</f>
        <v>0</v>
      </c>
      <c r="L41" s="152">
        <f>C41-'[19]Selected 1 New'!AQ44</f>
        <v>0</v>
      </c>
      <c r="M41" s="152">
        <f>D41-'[19]Selected 1 New'!AR44</f>
        <v>0</v>
      </c>
      <c r="N41" s="298">
        <f>E41-'[19]Selected 1 New'!BA44</f>
        <v>0</v>
      </c>
      <c r="O41" s="298">
        <f>F41-'[19]Selected 1 New'!BB44</f>
        <v>0</v>
      </c>
      <c r="P41" s="298">
        <f>G41-'[19]Selected 1 New'!BC44</f>
        <v>0</v>
      </c>
      <c r="Q41" s="152">
        <f>H41-'[19]Selected 1 New'!CE44</f>
        <v>0</v>
      </c>
      <c r="R41" s="152">
        <f>I41-'[19]Selected 1 New'!CF44</f>
        <v>0</v>
      </c>
      <c r="S41" s="152">
        <f>J41-'[19]Selected 1 New'!CG44</f>
        <v>0</v>
      </c>
      <c r="T41" s="152"/>
      <c r="U41" s="152"/>
      <c r="V41" s="152"/>
      <c r="W41" s="152"/>
      <c r="X41" s="152"/>
    </row>
    <row r="42" spans="1:24" ht="16.5">
      <c r="A42" s="173" t="s">
        <v>75</v>
      </c>
      <c r="B42" s="197">
        <v>7748.0966263299997</v>
      </c>
      <c r="C42" s="197">
        <v>8462.6567980200016</v>
      </c>
      <c r="D42" s="197">
        <v>8249.2441433699987</v>
      </c>
      <c r="E42" s="197">
        <v>-213.41265465000288</v>
      </c>
      <c r="F42" s="197">
        <v>501.147517039999</v>
      </c>
      <c r="G42" s="128">
        <v>-2.5218162539680833</v>
      </c>
      <c r="H42" s="128">
        <v>20.979672201755221</v>
      </c>
      <c r="I42" s="128">
        <v>15.142765306029872</v>
      </c>
      <c r="J42" s="131">
        <v>6.4680080955233876</v>
      </c>
      <c r="K42" s="152">
        <f>B42-'[19]Selected 1 New'!AG45</f>
        <v>0</v>
      </c>
      <c r="L42" s="152">
        <f>C42-'[19]Selected 1 New'!AQ45</f>
        <v>0</v>
      </c>
      <c r="M42" s="152">
        <f>D42-'[19]Selected 1 New'!AR45</f>
        <v>0</v>
      </c>
      <c r="N42" s="298">
        <f>E42-'[19]Selected 1 New'!BA45</f>
        <v>0</v>
      </c>
      <c r="O42" s="298">
        <f>F42-'[19]Selected 1 New'!BB45</f>
        <v>0</v>
      </c>
      <c r="P42" s="298">
        <f>G42-'[19]Selected 1 New'!BC45</f>
        <v>0</v>
      </c>
      <c r="Q42" s="152">
        <f>H42-'[19]Selected 1 New'!CE45</f>
        <v>0</v>
      </c>
      <c r="R42" s="152">
        <f>I42-'[19]Selected 1 New'!CF45</f>
        <v>0</v>
      </c>
      <c r="S42" s="152">
        <f>J42-'[19]Selected 1 New'!CG45</f>
        <v>0</v>
      </c>
      <c r="T42" s="152"/>
      <c r="U42" s="152"/>
      <c r="V42" s="152"/>
      <c r="W42" s="152"/>
      <c r="X42" s="152"/>
    </row>
    <row r="43" spans="1:24" ht="16.5">
      <c r="A43" s="175"/>
      <c r="B43" s="200"/>
      <c r="C43" s="200"/>
      <c r="D43" s="200"/>
      <c r="E43" s="197"/>
      <c r="F43" s="197"/>
      <c r="G43" s="128"/>
      <c r="H43" s="201"/>
      <c r="I43" s="201"/>
      <c r="J43" s="202"/>
      <c r="K43" s="152">
        <f>B43-'[19]Selected 1 New'!AG46</f>
        <v>0</v>
      </c>
      <c r="L43" s="152">
        <f>C43-'[19]Selected 1 New'!AQ46</f>
        <v>0</v>
      </c>
      <c r="M43" s="152">
        <f>D43-'[19]Selected 1 New'!AR46</f>
        <v>0</v>
      </c>
      <c r="N43" s="298">
        <f>E43-'[19]Selected 1 New'!BA46</f>
        <v>0</v>
      </c>
      <c r="O43" s="298">
        <f>F43-'[19]Selected 1 New'!BB46</f>
        <v>0</v>
      </c>
      <c r="P43" s="298">
        <f>G43-'[19]Selected 1 New'!BC46</f>
        <v>0</v>
      </c>
      <c r="Q43" s="152">
        <f>H43-'[19]Selected 1 New'!CE46</f>
        <v>0</v>
      </c>
      <c r="R43" s="152">
        <f>I43-'[19]Selected 1 New'!CF46</f>
        <v>0</v>
      </c>
      <c r="S43" s="152">
        <f>J43-'[19]Selected 1 New'!CG46</f>
        <v>0</v>
      </c>
      <c r="T43" s="152"/>
      <c r="U43" s="152"/>
      <c r="V43" s="152"/>
      <c r="W43" s="152"/>
      <c r="X43" s="152"/>
    </row>
    <row r="44" spans="1:24" ht="16.5">
      <c r="A44" s="173" t="s">
        <v>125</v>
      </c>
      <c r="B44" s="197">
        <v>55583.028520950626</v>
      </c>
      <c r="C44" s="197">
        <v>59148.708397421011</v>
      </c>
      <c r="D44" s="197">
        <v>58732.726358597763</v>
      </c>
      <c r="E44" s="197">
        <v>-415.98203882324742</v>
      </c>
      <c r="F44" s="197">
        <v>3149.6978376471379</v>
      </c>
      <c r="G44" s="128">
        <v>-0.70328169472148261</v>
      </c>
      <c r="H44" s="128">
        <v>6.7472243969635315</v>
      </c>
      <c r="I44" s="128">
        <v>7.2461822708669956</v>
      </c>
      <c r="J44" s="131">
        <v>5.6666538716218611</v>
      </c>
      <c r="K44" s="152">
        <f>B44-'[19]Selected 1 New'!AG47</f>
        <v>0</v>
      </c>
      <c r="L44" s="152">
        <f>C44-'[19]Selected 1 New'!AQ47</f>
        <v>0</v>
      </c>
      <c r="M44" s="152">
        <f>D44-'[19]Selected 1 New'!AR47</f>
        <v>0</v>
      </c>
      <c r="N44" s="298">
        <f>E44-'[19]Selected 1 New'!BA47</f>
        <v>0</v>
      </c>
      <c r="O44" s="298">
        <f>F44-'[19]Selected 1 New'!BB47</f>
        <v>0</v>
      </c>
      <c r="P44" s="298">
        <f>G44-'[19]Selected 1 New'!BC47</f>
        <v>0</v>
      </c>
      <c r="Q44" s="152">
        <f>H44-'[19]Selected 1 New'!CE47</f>
        <v>0</v>
      </c>
      <c r="R44" s="152">
        <f>I44-'[19]Selected 1 New'!CF47</f>
        <v>0</v>
      </c>
      <c r="S44" s="152">
        <f>J44-'[19]Selected 1 New'!CG47</f>
        <v>0</v>
      </c>
      <c r="T44" s="152"/>
      <c r="U44" s="152"/>
      <c r="V44" s="152"/>
      <c r="W44" s="152"/>
      <c r="X44" s="152"/>
    </row>
    <row r="45" spans="1:24" ht="16.5">
      <c r="A45" s="173" t="s">
        <v>33</v>
      </c>
      <c r="B45" s="197">
        <v>47056.442638201748</v>
      </c>
      <c r="C45" s="197">
        <v>50924.056543990846</v>
      </c>
      <c r="D45" s="197">
        <v>50739.012037581131</v>
      </c>
      <c r="E45" s="197">
        <v>-185.04450640971481</v>
      </c>
      <c r="F45" s="197">
        <v>3682.569399379383</v>
      </c>
      <c r="G45" s="128">
        <v>-0.36337346034062534</v>
      </c>
      <c r="H45" s="128">
        <v>9.0867756869320147</v>
      </c>
      <c r="I45" s="128">
        <v>9.1277386845538047</v>
      </c>
      <c r="J45" s="131">
        <v>7.8258559145517808</v>
      </c>
      <c r="K45" s="152">
        <f>B45-'[19]Selected 1 New'!AG48</f>
        <v>0</v>
      </c>
      <c r="L45" s="152">
        <f>C45-'[19]Selected 1 New'!AQ48</f>
        <v>0</v>
      </c>
      <c r="M45" s="152">
        <f>D45-'[19]Selected 1 New'!AR48</f>
        <v>0</v>
      </c>
      <c r="N45" s="298">
        <f>E45-'[19]Selected 1 New'!BA48</f>
        <v>0</v>
      </c>
      <c r="O45" s="298">
        <f>F45-'[19]Selected 1 New'!BB48</f>
        <v>0</v>
      </c>
      <c r="P45" s="298">
        <f>G45-'[19]Selected 1 New'!BC48</f>
        <v>0</v>
      </c>
      <c r="Q45" s="152">
        <f>H45-'[19]Selected 1 New'!CE48</f>
        <v>0</v>
      </c>
      <c r="R45" s="152">
        <f>I45-'[19]Selected 1 New'!CF48</f>
        <v>0</v>
      </c>
      <c r="S45" s="152">
        <f>J45-'[19]Selected 1 New'!CG48</f>
        <v>0</v>
      </c>
      <c r="T45" s="152"/>
      <c r="U45" s="152"/>
      <c r="V45" s="152"/>
      <c r="W45" s="152"/>
      <c r="X45" s="152"/>
    </row>
    <row r="46" spans="1:24">
      <c r="A46" s="174" t="s">
        <v>27</v>
      </c>
      <c r="B46" s="199">
        <v>38337.049322217688</v>
      </c>
      <c r="C46" s="199">
        <v>40404.908784318737</v>
      </c>
      <c r="D46" s="199">
        <v>40343.37033879853</v>
      </c>
      <c r="E46" s="198">
        <v>-61.538445520207461</v>
      </c>
      <c r="F46" s="198">
        <v>2006.3210165808414</v>
      </c>
      <c r="G46" s="129">
        <v>-0.1523043792740566</v>
      </c>
      <c r="H46" s="183">
        <v>5.6983602506741988</v>
      </c>
      <c r="I46" s="183">
        <v>5.9215195535512493</v>
      </c>
      <c r="J46" s="184">
        <v>5.2333735956515284</v>
      </c>
      <c r="K46" s="152">
        <f>B46-'[19]Selected 1 New'!AG49</f>
        <v>0</v>
      </c>
      <c r="L46" s="152">
        <f>C46-'[19]Selected 1 New'!AQ49</f>
        <v>0</v>
      </c>
      <c r="M46" s="152">
        <f>D46-'[19]Selected 1 New'!AR49</f>
        <v>0</v>
      </c>
      <c r="N46" s="298">
        <f>E46-'[19]Selected 1 New'!BA49</f>
        <v>0</v>
      </c>
      <c r="O46" s="298">
        <f>F46-'[19]Selected 1 New'!BB49</f>
        <v>0</v>
      </c>
      <c r="P46" s="298">
        <f>G46-'[19]Selected 1 New'!BC49</f>
        <v>0</v>
      </c>
      <c r="Q46" s="152">
        <f>H46-'[19]Selected 1 New'!CE49</f>
        <v>0</v>
      </c>
      <c r="R46" s="152">
        <f>I46-'[19]Selected 1 New'!CF49</f>
        <v>0</v>
      </c>
      <c r="S46" s="152">
        <f>J46-'[19]Selected 1 New'!CG49</f>
        <v>0</v>
      </c>
      <c r="T46" s="152"/>
      <c r="U46" s="152"/>
      <c r="V46" s="152"/>
      <c r="W46" s="152"/>
      <c r="X46" s="152"/>
    </row>
    <row r="47" spans="1:24">
      <c r="A47" s="174" t="s">
        <v>34</v>
      </c>
      <c r="B47" s="199">
        <v>6555.9027572936993</v>
      </c>
      <c r="C47" s="199">
        <v>8119.0270069881008</v>
      </c>
      <c r="D47" s="199">
        <v>8016.3606096284002</v>
      </c>
      <c r="E47" s="198">
        <v>-102.66639735970057</v>
      </c>
      <c r="F47" s="198">
        <v>1460.4578523347009</v>
      </c>
      <c r="G47" s="129">
        <v>-1.2645160223181335</v>
      </c>
      <c r="H47" s="183">
        <v>28.707724526893685</v>
      </c>
      <c r="I47" s="183">
        <v>26.05922226347765</v>
      </c>
      <c r="J47" s="184">
        <v>22.276990773084364</v>
      </c>
      <c r="K47" s="152">
        <f>B47-'[19]Selected 1 New'!AG50</f>
        <v>0</v>
      </c>
      <c r="L47" s="152">
        <f>C47-'[19]Selected 1 New'!AQ50</f>
        <v>0</v>
      </c>
      <c r="M47" s="152">
        <f>D47-'[19]Selected 1 New'!AR50</f>
        <v>0</v>
      </c>
      <c r="N47" s="298">
        <f>E47-'[19]Selected 1 New'!BA50</f>
        <v>0</v>
      </c>
      <c r="O47" s="298">
        <f>F47-'[19]Selected 1 New'!BB50</f>
        <v>0</v>
      </c>
      <c r="P47" s="298">
        <f>G47-'[19]Selected 1 New'!BC50</f>
        <v>0</v>
      </c>
      <c r="Q47" s="152">
        <f>H47-'[19]Selected 1 New'!CE50</f>
        <v>0</v>
      </c>
      <c r="R47" s="152">
        <f>I47-'[19]Selected 1 New'!CF50</f>
        <v>0</v>
      </c>
      <c r="S47" s="152">
        <f>J47-'[19]Selected 1 New'!CG50</f>
        <v>0</v>
      </c>
      <c r="T47" s="152"/>
      <c r="U47" s="152"/>
      <c r="V47" s="152"/>
      <c r="W47" s="152"/>
      <c r="X47" s="152"/>
    </row>
    <row r="48" spans="1:24">
      <c r="A48" s="174" t="s">
        <v>106</v>
      </c>
      <c r="B48" s="199">
        <v>2163.4905586903628</v>
      </c>
      <c r="C48" s="199">
        <v>2400.1207526840062</v>
      </c>
      <c r="D48" s="199">
        <v>2379.2810891541994</v>
      </c>
      <c r="E48" s="198">
        <v>-20.839663529806785</v>
      </c>
      <c r="F48" s="198">
        <v>215.7905304638366</v>
      </c>
      <c r="G48" s="129">
        <v>-0.86827562765341781</v>
      </c>
      <c r="H48" s="183">
        <v>11.608957532076872</v>
      </c>
      <c r="I48" s="183">
        <v>15.506769953740829</v>
      </c>
      <c r="J48" s="184">
        <v>9.9741840608938048</v>
      </c>
      <c r="K48" s="152">
        <f>B48-'[19]Selected 1 New'!AG51</f>
        <v>0</v>
      </c>
      <c r="L48" s="152">
        <f>C48-'[19]Selected 1 New'!AQ51</f>
        <v>0</v>
      </c>
      <c r="M48" s="152">
        <f>D48-'[19]Selected 1 New'!AR51</f>
        <v>0</v>
      </c>
      <c r="N48" s="298">
        <f>E48-'[19]Selected 1 New'!BA51</f>
        <v>0</v>
      </c>
      <c r="O48" s="298">
        <f>F48-'[19]Selected 1 New'!BB51</f>
        <v>0</v>
      </c>
      <c r="P48" s="298">
        <f>G48-'[19]Selected 1 New'!BC51</f>
        <v>0</v>
      </c>
      <c r="Q48" s="152">
        <f>H48-'[19]Selected 1 New'!CE51</f>
        <v>0</v>
      </c>
      <c r="R48" s="152">
        <f>I48-'[19]Selected 1 New'!CF51</f>
        <v>0</v>
      </c>
      <c r="S48" s="152">
        <f>J48-'[19]Selected 1 New'!CG51</f>
        <v>0</v>
      </c>
      <c r="T48" s="152"/>
      <c r="U48" s="152"/>
      <c r="V48" s="152"/>
      <c r="W48" s="152"/>
      <c r="X48" s="152"/>
    </row>
    <row r="49" spans="1:24" ht="16.5">
      <c r="A49" s="173" t="s">
        <v>29</v>
      </c>
      <c r="B49" s="197">
        <v>6856.7238752784824</v>
      </c>
      <c r="C49" s="197">
        <v>6602.9309223217633</v>
      </c>
      <c r="D49" s="197">
        <v>6384.2296968773344</v>
      </c>
      <c r="E49" s="197">
        <v>-218.70122544442893</v>
      </c>
      <c r="F49" s="197">
        <v>-472.49417840114802</v>
      </c>
      <c r="G49" s="128">
        <v>-3.3121840591288247</v>
      </c>
      <c r="H49" s="128">
        <v>-5.0723788900334199</v>
      </c>
      <c r="I49" s="128">
        <v>-4.8108054939102942</v>
      </c>
      <c r="J49" s="131">
        <v>-6.8909611498969383</v>
      </c>
      <c r="K49" s="152">
        <f>B49-'[19]Selected 1 New'!AG52</f>
        <v>0</v>
      </c>
      <c r="L49" s="152">
        <f>C49-'[19]Selected 1 New'!AQ52</f>
        <v>0</v>
      </c>
      <c r="M49" s="152">
        <f>D49-'[19]Selected 1 New'!AR52</f>
        <v>0</v>
      </c>
      <c r="N49" s="298">
        <f>E49-'[19]Selected 1 New'!BA52</f>
        <v>0</v>
      </c>
      <c r="O49" s="298">
        <f>F49-'[19]Selected 1 New'!BB52</f>
        <v>0</v>
      </c>
      <c r="P49" s="298">
        <f>G49-'[19]Selected 1 New'!BC52</f>
        <v>0</v>
      </c>
      <c r="Q49" s="152">
        <f>H49-'[19]Selected 1 New'!CE52</f>
        <v>0</v>
      </c>
      <c r="R49" s="152">
        <f>I49-'[19]Selected 1 New'!CF52</f>
        <v>0</v>
      </c>
      <c r="S49" s="152">
        <f>J49-'[19]Selected 1 New'!CG52</f>
        <v>0</v>
      </c>
      <c r="T49" s="152"/>
      <c r="U49" s="152"/>
      <c r="V49" s="152"/>
      <c r="W49" s="152"/>
      <c r="X49" s="152"/>
    </row>
    <row r="50" spans="1:24" ht="16.5">
      <c r="A50" s="173" t="s">
        <v>30</v>
      </c>
      <c r="B50" s="197">
        <v>61.600355219999997</v>
      </c>
      <c r="C50" s="197">
        <v>51.939555730000002</v>
      </c>
      <c r="D50" s="197">
        <v>50.638412289999991</v>
      </c>
      <c r="E50" s="197">
        <v>-1.3011434400000113</v>
      </c>
      <c r="F50" s="197">
        <v>-10.961942930000006</v>
      </c>
      <c r="G50" s="128">
        <v>-2.5051108383826204</v>
      </c>
      <c r="H50" s="128">
        <v>11.148470775209816</v>
      </c>
      <c r="I50" s="128">
        <v>7.3588636658695492</v>
      </c>
      <c r="J50" s="131">
        <v>-17.795259281948034</v>
      </c>
      <c r="K50" s="152">
        <f>B50-'[19]Selected 1 New'!AG53</f>
        <v>0</v>
      </c>
      <c r="L50" s="152">
        <f>C50-'[19]Selected 1 New'!AQ53</f>
        <v>0</v>
      </c>
      <c r="M50" s="152">
        <f>D50-'[19]Selected 1 New'!AR53</f>
        <v>0</v>
      </c>
      <c r="N50" s="298">
        <f>E50-'[19]Selected 1 New'!BA53</f>
        <v>0</v>
      </c>
      <c r="O50" s="298">
        <f>F50-'[19]Selected 1 New'!BB53</f>
        <v>0</v>
      </c>
      <c r="P50" s="298">
        <f>G50-'[19]Selected 1 New'!BC53</f>
        <v>0</v>
      </c>
      <c r="Q50" s="152">
        <f>H50-'[19]Selected 1 New'!CE53</f>
        <v>0</v>
      </c>
      <c r="R50" s="152">
        <f>I50-'[19]Selected 1 New'!CF53</f>
        <v>0</v>
      </c>
      <c r="S50" s="152">
        <f>J50-'[19]Selected 1 New'!CG53</f>
        <v>0</v>
      </c>
      <c r="T50" s="152"/>
      <c r="U50" s="152"/>
      <c r="V50" s="152"/>
      <c r="W50" s="152"/>
      <c r="X50" s="152"/>
    </row>
    <row r="51" spans="1:24" ht="16.5">
      <c r="A51" s="173" t="s">
        <v>31</v>
      </c>
      <c r="B51" s="197">
        <v>1608.2616522503993</v>
      </c>
      <c r="C51" s="197">
        <v>1569.7813753783994</v>
      </c>
      <c r="D51" s="197">
        <v>1558.8462118493001</v>
      </c>
      <c r="E51" s="197">
        <v>-10.935163529099327</v>
      </c>
      <c r="F51" s="197">
        <v>-49.415440401099204</v>
      </c>
      <c r="G51" s="128">
        <v>-0.69660423423378859</v>
      </c>
      <c r="H51" s="128">
        <v>-8.5712219112487418</v>
      </c>
      <c r="I51" s="128">
        <v>4.4692984570359471</v>
      </c>
      <c r="J51" s="131">
        <v>-3.0725995569162166</v>
      </c>
      <c r="K51" s="152">
        <f>B51-'[19]Selected 1 New'!AG54</f>
        <v>0</v>
      </c>
      <c r="L51" s="152">
        <f>C51-'[19]Selected 1 New'!AQ54</f>
        <v>0</v>
      </c>
      <c r="M51" s="152">
        <f>D51-'[19]Selected 1 New'!AR54</f>
        <v>0</v>
      </c>
      <c r="N51" s="298">
        <f>E51-'[19]Selected 1 New'!BA54</f>
        <v>0</v>
      </c>
      <c r="O51" s="298">
        <f>F51-'[19]Selected 1 New'!BB54</f>
        <v>0</v>
      </c>
      <c r="P51" s="298">
        <f>G51-'[19]Selected 1 New'!BC54</f>
        <v>0</v>
      </c>
      <c r="Q51" s="152">
        <f>H51-'[19]Selected 1 New'!CE54</f>
        <v>0</v>
      </c>
      <c r="R51" s="152">
        <f>I51-'[19]Selected 1 New'!CF54</f>
        <v>0</v>
      </c>
      <c r="S51" s="152">
        <f>J51-'[19]Selected 1 New'!CG54</f>
        <v>0</v>
      </c>
      <c r="T51" s="152"/>
      <c r="U51" s="152"/>
      <c r="V51" s="152"/>
      <c r="W51" s="152"/>
      <c r="X51" s="152"/>
    </row>
    <row r="52" spans="1:24" ht="17.25" thickBot="1">
      <c r="A52" s="176" t="s">
        <v>35</v>
      </c>
      <c r="B52" s="203">
        <v>1073.5878280899999</v>
      </c>
      <c r="C52" s="203">
        <v>914.36646599999995</v>
      </c>
      <c r="D52" s="203">
        <v>761.33901723999998</v>
      </c>
      <c r="E52" s="203">
        <v>-153.02744875999997</v>
      </c>
      <c r="F52" s="203">
        <v>-312.24881084999993</v>
      </c>
      <c r="G52" s="132">
        <v>-16.735899056910512</v>
      </c>
      <c r="H52" s="132">
        <v>-18.061159083262652</v>
      </c>
      <c r="I52" s="132">
        <v>-20.4360515026153</v>
      </c>
      <c r="J52" s="133">
        <v>-29.08460795476006</v>
      </c>
      <c r="K52" s="152">
        <f>B52-'[19]Selected 1 New'!AG55</f>
        <v>0</v>
      </c>
      <c r="L52" s="152">
        <f>C52-'[19]Selected 1 New'!AQ55</f>
        <v>0</v>
      </c>
      <c r="M52" s="152">
        <f>D52-'[19]Selected 1 New'!AR55</f>
        <v>0</v>
      </c>
      <c r="N52" s="298">
        <f>E52-'[19]Selected 1 New'!BA55</f>
        <v>0</v>
      </c>
      <c r="O52" s="298">
        <f>F52-'[19]Selected 1 New'!BB55</f>
        <v>0</v>
      </c>
      <c r="P52" s="298">
        <f>G52-'[19]Selected 1 New'!BC55</f>
        <v>0</v>
      </c>
      <c r="Q52" s="152">
        <f>H52-'[19]Selected 1 New'!CE55</f>
        <v>0</v>
      </c>
      <c r="R52" s="152">
        <f>I52-'[19]Selected 1 New'!CF55</f>
        <v>0</v>
      </c>
      <c r="S52" s="152">
        <f>J52-'[19]Selected 1 New'!CG55</f>
        <v>0</v>
      </c>
      <c r="T52" s="152"/>
      <c r="U52" s="152"/>
      <c r="V52" s="152"/>
      <c r="W52" s="152"/>
      <c r="X52" s="152"/>
    </row>
    <row r="53" spans="1:24">
      <c r="M53" s="152"/>
      <c r="N53" s="152"/>
      <c r="O53" s="152"/>
      <c r="P53" s="152"/>
      <c r="Q53" s="152"/>
      <c r="R53" s="152"/>
      <c r="S53" s="152"/>
      <c r="T53" s="152"/>
      <c r="U53" s="152"/>
    </row>
    <row r="56" spans="1:24">
      <c r="H56" s="151"/>
      <c r="I56" s="151"/>
      <c r="J56" s="151"/>
    </row>
    <row r="57" spans="1:24">
      <c r="H57" s="151"/>
      <c r="I57" s="151"/>
      <c r="J57" s="151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zoomScale="90" zoomScaleNormal="90" workbookViewId="0">
      <selection activeCell="C4" sqref="C4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6" ht="15.75" thickBot="1">
      <c r="A1" s="32" t="s">
        <v>111</v>
      </c>
    </row>
    <row r="2" spans="1:6" ht="17.25" thickBot="1">
      <c r="A2" s="51" t="s">
        <v>36</v>
      </c>
      <c r="B2" s="137">
        <v>43921</v>
      </c>
      <c r="C2" s="204">
        <v>43951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5.25</v>
      </c>
      <c r="C4" s="102">
        <v>4.25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9</v>
      </c>
      <c r="C6" s="102">
        <v>8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10</v>
      </c>
      <c r="C8" s="102">
        <v>9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9.3687698880426158</v>
      </c>
      <c r="C10" s="102">
        <v>8.1060900711997466</v>
      </c>
      <c r="D10" s="139"/>
    </row>
    <row r="11" spans="1:6" ht="15.75">
      <c r="A11" s="52"/>
      <c r="B11" s="102"/>
      <c r="C11" s="102"/>
      <c r="D11" s="139"/>
    </row>
    <row r="12" spans="1:6" ht="15.75">
      <c r="A12" s="52" t="s">
        <v>41</v>
      </c>
      <c r="B12" s="102">
        <v>5.3043395919241005</v>
      </c>
      <c r="C12" s="102">
        <v>4.616928202240512</v>
      </c>
      <c r="D12" s="139"/>
    </row>
    <row r="13" spans="1:6" ht="16.5" thickBot="1">
      <c r="A13" s="52"/>
      <c r="B13" s="83"/>
      <c r="C13" s="83"/>
    </row>
    <row r="14" spans="1:6" ht="17.25" thickBot="1">
      <c r="A14" s="51" t="s">
        <v>118</v>
      </c>
      <c r="B14" s="137">
        <f>B2</f>
        <v>43921</v>
      </c>
      <c r="C14" s="204">
        <f>C2</f>
        <v>43951</v>
      </c>
    </row>
    <row r="15" spans="1:6" ht="15.75">
      <c r="A15" s="52"/>
      <c r="B15" s="83"/>
      <c r="C15" s="83"/>
    </row>
    <row r="16" spans="1:6" ht="15.75">
      <c r="A16" s="52" t="s">
        <v>117</v>
      </c>
      <c r="B16" s="134">
        <v>32973.943338110003</v>
      </c>
      <c r="C16" s="134">
        <v>35548.506967660003</v>
      </c>
      <c r="D16" s="136"/>
      <c r="E16" s="136"/>
      <c r="F16" s="136"/>
    </row>
    <row r="17" spans="1:5" ht="15.75">
      <c r="A17" s="52" t="s">
        <v>46</v>
      </c>
      <c r="B17" s="134">
        <v>805.22164400000474</v>
      </c>
      <c r="C17" s="134">
        <v>2574.5636295500008</v>
      </c>
      <c r="E17" s="224"/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37">
        <f>B2</f>
        <v>43921</v>
      </c>
      <c r="C19" s="204">
        <f>C2</f>
        <v>43951</v>
      </c>
    </row>
    <row r="20" spans="1:5" ht="15.75">
      <c r="A20" s="52"/>
      <c r="B20" s="83"/>
      <c r="C20" s="83"/>
    </row>
    <row r="21" spans="1:5" ht="16.5">
      <c r="A21" s="53" t="s">
        <v>112</v>
      </c>
      <c r="B21" s="207">
        <v>17.962199999999999</v>
      </c>
      <c r="C21" s="207">
        <v>18.127050000000001</v>
      </c>
    </row>
    <row r="22" spans="1:5" ht="15.75">
      <c r="A22" s="52" t="s">
        <v>115</v>
      </c>
      <c r="B22" s="207">
        <f t="shared" ref="B22:C24" si="0">1/B21</f>
        <v>5.5672467737804945E-2</v>
      </c>
      <c r="C22" s="207">
        <f t="shared" si="0"/>
        <v>5.516617430856096E-2</v>
      </c>
      <c r="E22" s="139"/>
    </row>
    <row r="23" spans="1:5" ht="16.5">
      <c r="A23" s="53" t="s">
        <v>113</v>
      </c>
      <c r="B23" s="207">
        <v>22.159500000000001</v>
      </c>
      <c r="C23" s="207">
        <v>22.5869</v>
      </c>
    </row>
    <row r="24" spans="1:5" ht="15.75">
      <c r="A24" s="52" t="s">
        <v>116</v>
      </c>
      <c r="B24" s="207">
        <f t="shared" si="0"/>
        <v>4.5127372007491139E-2</v>
      </c>
      <c r="C24" s="207">
        <f t="shared" si="0"/>
        <v>4.427345053991473E-2</v>
      </c>
    </row>
    <row r="25" spans="1:5" ht="16.5">
      <c r="A25" s="53" t="s">
        <v>47</v>
      </c>
      <c r="B25" s="207">
        <v>6.0277500000000002</v>
      </c>
      <c r="C25" s="207">
        <v>5.8766499999999997</v>
      </c>
    </row>
    <row r="26" spans="1:5" ht="15.75">
      <c r="A26" s="52" t="s">
        <v>114</v>
      </c>
      <c r="B26" s="207">
        <f t="shared" ref="B26:C26" si="1">1/B25</f>
        <v>0.16589938202480195</v>
      </c>
      <c r="C26" s="207">
        <f t="shared" si="1"/>
        <v>0.17016497494320745</v>
      </c>
    </row>
    <row r="27" spans="1:5" ht="16.5">
      <c r="A27" s="53" t="s">
        <v>48</v>
      </c>
      <c r="B27" s="207">
        <v>19.786249999999999</v>
      </c>
      <c r="C27" s="207">
        <v>19.686499999999999</v>
      </c>
    </row>
    <row r="28" spans="1:5" ht="15.75">
      <c r="A28" s="52" t="s">
        <v>49</v>
      </c>
      <c r="B28" s="207">
        <f t="shared" ref="B28:C28" si="2">1/B27</f>
        <v>5.0540147829932408E-2</v>
      </c>
      <c r="C28" s="207">
        <f t="shared" si="2"/>
        <v>5.0796230919665765E-2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37">
        <f>B2</f>
        <v>43921</v>
      </c>
      <c r="C30" s="204">
        <f>C2</f>
        <v>43951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2.4</v>
      </c>
      <c r="C32" s="16">
        <v>1.6</v>
      </c>
    </row>
    <row r="33" spans="1:4" ht="15.75">
      <c r="A33" s="52" t="s">
        <v>44</v>
      </c>
      <c r="B33" s="16">
        <v>1.0458342836528089</v>
      </c>
      <c r="C33" s="16">
        <v>0.7</v>
      </c>
      <c r="D33" s="135"/>
    </row>
    <row r="34" spans="1:4" ht="16.5" thickBot="1">
      <c r="A34" s="54" t="s">
        <v>45</v>
      </c>
      <c r="B34" s="85">
        <v>9.7035580741049898E-2</v>
      </c>
      <c r="C34" s="85">
        <v>-0.34253538649478799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10" zoomScale="90" zoomScaleNormal="90" workbookViewId="0">
      <selection activeCell="G39" sqref="G39"/>
    </sheetView>
  </sheetViews>
  <sheetFormatPr defaultRowHeight="15"/>
  <cols>
    <col min="1" max="3" width="9.140625" style="222"/>
    <col min="4" max="4" width="10.85546875" style="222" customWidth="1"/>
    <col min="5" max="16384" width="9.140625" style="222"/>
  </cols>
  <sheetData>
    <row r="1" spans="2:11">
      <c r="B1" s="220" t="s">
        <v>119</v>
      </c>
      <c r="C1" s="221"/>
      <c r="D1" s="221"/>
      <c r="E1" s="221"/>
      <c r="F1" s="221"/>
      <c r="G1" s="221"/>
      <c r="H1" s="221"/>
      <c r="I1" s="221"/>
      <c r="J1" s="221"/>
      <c r="K1" s="221"/>
    </row>
    <row r="18" spans="2:16">
      <c r="B18" s="220" t="s">
        <v>120</v>
      </c>
      <c r="D18" s="221"/>
      <c r="E18" s="221"/>
      <c r="F18" s="221"/>
      <c r="G18" s="221"/>
      <c r="H18" s="221"/>
      <c r="I18" s="221"/>
      <c r="J18" s="221"/>
      <c r="K18" s="221"/>
      <c r="L18" s="221"/>
      <c r="M18" s="221"/>
    </row>
    <row r="20" spans="2:16">
      <c r="P20" s="222" t="s">
        <v>109</v>
      </c>
    </row>
    <row r="35" spans="1:16">
      <c r="A35" s="223" t="s">
        <v>97</v>
      </c>
    </row>
    <row r="36" spans="1:16">
      <c r="A36" s="223" t="s">
        <v>128</v>
      </c>
    </row>
    <row r="44" spans="1:16">
      <c r="A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</row>
    <row r="46" spans="1:16">
      <c r="P46" s="222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opLeftCell="A70" zoomScale="80" zoomScaleNormal="80" workbookViewId="0">
      <selection activeCell="K81" sqref="K1:S1048576"/>
    </sheetView>
  </sheetViews>
  <sheetFormatPr defaultRowHeight="12.75"/>
  <cols>
    <col min="1" max="1" width="52.42578125" style="104" customWidth="1"/>
    <col min="2" max="10" width="12.140625" style="104" customWidth="1"/>
    <col min="11" max="23" width="5.5703125" style="151" customWidth="1"/>
    <col min="24" max="27" width="5.5703125" style="104" customWidth="1"/>
    <col min="28" max="16384" width="9.140625" style="104"/>
  </cols>
  <sheetData>
    <row r="1" spans="1:27" ht="20.25" thickBot="1">
      <c r="A1" s="278" t="s">
        <v>98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27" ht="19.5" customHeight="1">
      <c r="A2" s="280" t="s">
        <v>123</v>
      </c>
      <c r="B2" s="281"/>
      <c r="C2" s="281"/>
      <c r="D2" s="281"/>
      <c r="E2" s="281"/>
      <c r="F2" s="281"/>
      <c r="G2" s="281"/>
      <c r="H2" s="281"/>
      <c r="I2" s="281"/>
      <c r="J2" s="282"/>
    </row>
    <row r="3" spans="1:27" ht="19.5" customHeight="1">
      <c r="A3" s="283"/>
      <c r="B3" s="284"/>
      <c r="C3" s="284"/>
      <c r="D3" s="284"/>
      <c r="E3" s="284"/>
      <c r="F3" s="284"/>
      <c r="G3" s="284"/>
      <c r="H3" s="284"/>
      <c r="I3" s="284"/>
      <c r="J3" s="285"/>
    </row>
    <row r="4" spans="1:27" ht="16.5">
      <c r="A4" s="114"/>
      <c r="B4" s="286" t="s">
        <v>95</v>
      </c>
      <c r="C4" s="288"/>
      <c r="D4" s="287"/>
      <c r="E4" s="286" t="s">
        <v>1</v>
      </c>
      <c r="F4" s="287"/>
      <c r="G4" s="115" t="s">
        <v>2</v>
      </c>
      <c r="H4" s="286" t="s">
        <v>93</v>
      </c>
      <c r="I4" s="288"/>
      <c r="J4" s="289"/>
    </row>
    <row r="5" spans="1:27" ht="17.25" thickBot="1">
      <c r="A5" s="116"/>
      <c r="B5" s="165">
        <v>43585</v>
      </c>
      <c r="C5" s="147">
        <v>43920</v>
      </c>
      <c r="D5" s="147">
        <v>43951</v>
      </c>
      <c r="E5" s="148" t="s">
        <v>4</v>
      </c>
      <c r="F5" s="140" t="s">
        <v>5</v>
      </c>
      <c r="G5" s="148" t="s">
        <v>4</v>
      </c>
      <c r="H5" s="205">
        <v>43889</v>
      </c>
      <c r="I5" s="205">
        <v>43920</v>
      </c>
      <c r="J5" s="206">
        <v>43951</v>
      </c>
    </row>
    <row r="6" spans="1:27" ht="17.25" thickTop="1">
      <c r="A6" s="119" t="s">
        <v>50</v>
      </c>
      <c r="B6" s="225">
        <v>34743.99441182171</v>
      </c>
      <c r="C6" s="177">
        <v>36119.208709179802</v>
      </c>
      <c r="D6" s="177">
        <v>39017.725941456418</v>
      </c>
      <c r="E6" s="177">
        <v>2898.5172322766157</v>
      </c>
      <c r="F6" s="177">
        <v>4273.7315296347078</v>
      </c>
      <c r="G6" s="177">
        <v>8.0248635999047906</v>
      </c>
      <c r="H6" s="177">
        <v>1.0876401587353541</v>
      </c>
      <c r="I6" s="177">
        <v>6.9478861670089884</v>
      </c>
      <c r="J6" s="227">
        <v>12.300633827469667</v>
      </c>
      <c r="K6" s="151">
        <f>B6- '[19]Selected 2 New '!AG6</f>
        <v>0</v>
      </c>
      <c r="L6" s="151">
        <f>C6-'[19]Selected 2 New '!AR6</f>
        <v>0</v>
      </c>
      <c r="M6" s="151">
        <f>D6-'[19]Selected 2 New '!AS6</f>
        <v>0</v>
      </c>
      <c r="N6" s="151">
        <f>E6-'[19]Selected 2 New '!BB6</f>
        <v>0</v>
      </c>
      <c r="O6" s="151">
        <f>F6-'[19]Selected 2 New '!BC6</f>
        <v>0</v>
      </c>
      <c r="P6" s="151">
        <f>G6-'[19]Selected 2 New '!BD6</f>
        <v>0</v>
      </c>
      <c r="Q6" s="151">
        <f>H6-'[19]Selected 2 New '!CF6</f>
        <v>0</v>
      </c>
      <c r="R6" s="151">
        <f>I6-'[19]Selected 2 New '!CG6</f>
        <v>0</v>
      </c>
      <c r="S6" s="151">
        <f>J6-'[19]Selected 2 New '!CH6</f>
        <v>0</v>
      </c>
      <c r="X6" s="151"/>
      <c r="Y6" s="151"/>
      <c r="Z6" s="151"/>
      <c r="AA6" s="151"/>
    </row>
    <row r="7" spans="1:27" ht="16.5">
      <c r="A7" s="119" t="s">
        <v>51</v>
      </c>
      <c r="B7" s="179">
        <v>34230.886789341712</v>
      </c>
      <c r="C7" s="177">
        <v>31349.290395359803</v>
      </c>
      <c r="D7" s="177">
        <v>34811.862003686416</v>
      </c>
      <c r="E7" s="177">
        <v>3462.5716083266125</v>
      </c>
      <c r="F7" s="177">
        <v>580.975214344704</v>
      </c>
      <c r="G7" s="177">
        <v>11.045135518726539</v>
      </c>
      <c r="H7" s="177">
        <v>-1.0744958004177079</v>
      </c>
      <c r="I7" s="177">
        <v>-2.7593948252009284</v>
      </c>
      <c r="J7" s="227">
        <v>1.6972251344817408</v>
      </c>
      <c r="K7" s="151">
        <f>B7- '[19]Selected 2 New '!AG7</f>
        <v>0</v>
      </c>
      <c r="L7" s="151">
        <f>C7-'[19]Selected 2 New '!AR7</f>
        <v>0</v>
      </c>
      <c r="M7" s="151">
        <f>D7-'[19]Selected 2 New '!AS7</f>
        <v>0</v>
      </c>
      <c r="N7" s="151">
        <f>E7-'[19]Selected 2 New '!BB7</f>
        <v>0</v>
      </c>
      <c r="O7" s="151">
        <f>F7-'[19]Selected 2 New '!BC7</f>
        <v>0</v>
      </c>
      <c r="P7" s="151">
        <f>G7-'[19]Selected 2 New '!BD7</f>
        <v>0</v>
      </c>
      <c r="Q7" s="151">
        <f>H7-'[19]Selected 2 New '!CF7</f>
        <v>0</v>
      </c>
      <c r="R7" s="151">
        <f>I7-'[19]Selected 2 New '!CG7</f>
        <v>0</v>
      </c>
      <c r="S7" s="151">
        <f>J7-'[19]Selected 2 New '!CH7</f>
        <v>0</v>
      </c>
      <c r="X7" s="151"/>
      <c r="Y7" s="151"/>
      <c r="Z7" s="151"/>
      <c r="AA7" s="151"/>
    </row>
    <row r="8" spans="1:27" ht="16.5">
      <c r="A8" s="107" t="s">
        <v>52</v>
      </c>
      <c r="B8" s="183">
        <v>11966.079893660002</v>
      </c>
      <c r="C8" s="181">
        <v>15122.550420939999</v>
      </c>
      <c r="D8" s="181">
        <v>15407.174225140001</v>
      </c>
      <c r="E8" s="181">
        <v>284.62380420000227</v>
      </c>
      <c r="F8" s="181">
        <v>3441.0943314799988</v>
      </c>
      <c r="G8" s="181">
        <v>1.882115094857852</v>
      </c>
      <c r="H8" s="181">
        <v>28.695502954189465</v>
      </c>
      <c r="I8" s="181">
        <v>36.131862055828265</v>
      </c>
      <c r="J8" s="228">
        <v>28.757073010211116</v>
      </c>
      <c r="K8" s="151">
        <f>B8- '[19]Selected 2 New '!AG8</f>
        <v>0</v>
      </c>
      <c r="L8" s="151">
        <f>C8-'[19]Selected 2 New '!AR8</f>
        <v>0</v>
      </c>
      <c r="M8" s="151">
        <f>D8-'[19]Selected 2 New '!AS8</f>
        <v>0</v>
      </c>
      <c r="N8" s="151">
        <f>E8-'[19]Selected 2 New '!BB8</f>
        <v>0</v>
      </c>
      <c r="O8" s="151">
        <f>F8-'[19]Selected 2 New '!BC8</f>
        <v>0</v>
      </c>
      <c r="P8" s="151">
        <f>G8-'[19]Selected 2 New '!BD8</f>
        <v>0</v>
      </c>
      <c r="Q8" s="151">
        <f>H8-'[19]Selected 2 New '!CF8</f>
        <v>0</v>
      </c>
      <c r="R8" s="151">
        <f>I8-'[19]Selected 2 New '!CG8</f>
        <v>0</v>
      </c>
      <c r="S8" s="151">
        <f>J8-'[19]Selected 2 New '!CH8</f>
        <v>0</v>
      </c>
      <c r="X8" s="151"/>
      <c r="Y8" s="151"/>
      <c r="Z8" s="151"/>
      <c r="AA8" s="151"/>
    </row>
    <row r="9" spans="1:27" ht="16.5">
      <c r="A9" s="107" t="s">
        <v>53</v>
      </c>
      <c r="B9" s="183">
        <v>22136.647147529999</v>
      </c>
      <c r="C9" s="181">
        <v>16096.049481880002</v>
      </c>
      <c r="D9" s="181">
        <v>19254.872178850001</v>
      </c>
      <c r="E9" s="181">
        <v>3158.822696969999</v>
      </c>
      <c r="F9" s="181">
        <v>-2881.774968679998</v>
      </c>
      <c r="G9" s="181">
        <v>19.624832170937466</v>
      </c>
      <c r="H9" s="181">
        <v>-13.597606553947656</v>
      </c>
      <c r="I9" s="181">
        <v>-23.114951498714149</v>
      </c>
      <c r="J9" s="228">
        <v>-13.018118550087408</v>
      </c>
      <c r="K9" s="151">
        <f>B9- '[19]Selected 2 New '!AG9</f>
        <v>0</v>
      </c>
      <c r="L9" s="151">
        <f>C9-'[19]Selected 2 New '!AR9</f>
        <v>0</v>
      </c>
      <c r="M9" s="151">
        <f>D9-'[19]Selected 2 New '!AS9</f>
        <v>0</v>
      </c>
      <c r="N9" s="151">
        <f>E9-'[19]Selected 2 New '!BB9</f>
        <v>0</v>
      </c>
      <c r="O9" s="151">
        <f>F9-'[19]Selected 2 New '!BC9</f>
        <v>0</v>
      </c>
      <c r="P9" s="151">
        <f>G9-'[19]Selected 2 New '!BD9</f>
        <v>0</v>
      </c>
      <c r="Q9" s="151">
        <f>H9-'[19]Selected 2 New '!CF9</f>
        <v>0</v>
      </c>
      <c r="R9" s="151">
        <f>I9-'[19]Selected 2 New '!CG9</f>
        <v>0</v>
      </c>
      <c r="S9" s="151">
        <f>J9-'[19]Selected 2 New '!CH9</f>
        <v>0</v>
      </c>
      <c r="X9" s="151"/>
      <c r="Y9" s="151"/>
      <c r="Z9" s="151"/>
      <c r="AA9" s="151"/>
    </row>
    <row r="10" spans="1:27" ht="16.5">
      <c r="A10" s="107" t="s">
        <v>54</v>
      </c>
      <c r="B10" s="183">
        <v>128.15974815170671</v>
      </c>
      <c r="C10" s="181">
        <v>130.69049253980251</v>
      </c>
      <c r="D10" s="181">
        <v>149.81559969641268</v>
      </c>
      <c r="E10" s="181">
        <v>19.12510715661017</v>
      </c>
      <c r="F10" s="181">
        <v>21.655851544705968</v>
      </c>
      <c r="G10" s="181">
        <v>14.633893242682134</v>
      </c>
      <c r="H10" s="181">
        <v>-46.626436180502296</v>
      </c>
      <c r="I10" s="181">
        <v>-32.952742319398624</v>
      </c>
      <c r="J10" s="228">
        <v>16.897545334648484</v>
      </c>
      <c r="K10" s="151">
        <f>B10- '[19]Selected 2 New '!AG10</f>
        <v>0</v>
      </c>
      <c r="L10" s="151">
        <f>C10-'[19]Selected 2 New '!AR10</f>
        <v>0</v>
      </c>
      <c r="M10" s="151">
        <f>D10-'[19]Selected 2 New '!AS10</f>
        <v>0</v>
      </c>
      <c r="N10" s="151">
        <f>E10-'[19]Selected 2 New '!BB10</f>
        <v>0</v>
      </c>
      <c r="O10" s="151">
        <f>F10-'[19]Selected 2 New '!BC10</f>
        <v>0</v>
      </c>
      <c r="P10" s="151">
        <f>G10-'[19]Selected 2 New '!BD10</f>
        <v>0</v>
      </c>
      <c r="Q10" s="151">
        <f>H10-'[19]Selected 2 New '!CF10</f>
        <v>0</v>
      </c>
      <c r="R10" s="151">
        <f>I10-'[19]Selected 2 New '!CG10</f>
        <v>0</v>
      </c>
      <c r="S10" s="151">
        <f>J10-'[19]Selected 2 New '!CH10</f>
        <v>0</v>
      </c>
      <c r="X10" s="151"/>
      <c r="Y10" s="151"/>
      <c r="Z10" s="151"/>
      <c r="AA10" s="151"/>
    </row>
    <row r="11" spans="1:27" ht="16.5">
      <c r="A11" s="107" t="s">
        <v>94</v>
      </c>
      <c r="B11" s="183">
        <v>0</v>
      </c>
      <c r="C11" s="181">
        <v>0</v>
      </c>
      <c r="D11" s="181">
        <v>0</v>
      </c>
      <c r="E11" s="181">
        <v>0</v>
      </c>
      <c r="F11" s="181">
        <v>0</v>
      </c>
      <c r="G11" s="181">
        <v>0</v>
      </c>
      <c r="H11" s="181">
        <v>0</v>
      </c>
      <c r="I11" s="181">
        <v>0</v>
      </c>
      <c r="J11" s="228">
        <v>0</v>
      </c>
      <c r="K11" s="151">
        <f>B11- '[19]Selected 2 New '!AG11</f>
        <v>0</v>
      </c>
      <c r="L11" s="151">
        <f>C11-'[19]Selected 2 New '!AR11</f>
        <v>0</v>
      </c>
      <c r="M11" s="151">
        <f>D11-'[19]Selected 2 New '!AS11</f>
        <v>0</v>
      </c>
      <c r="N11" s="151">
        <f>E11-'[19]Selected 2 New '!BB11</f>
        <v>0</v>
      </c>
      <c r="O11" s="151">
        <f>F11-'[19]Selected 2 New '!BC11</f>
        <v>0</v>
      </c>
      <c r="P11" s="151" t="e">
        <f>G11-'[19]Selected 2 New '!BD11</f>
        <v>#DIV/0!</v>
      </c>
      <c r="Q11" s="151" t="e">
        <f>H11-'[19]Selected 2 New '!CF11</f>
        <v>#DIV/0!</v>
      </c>
      <c r="R11" s="151" t="e">
        <f>I11-'[19]Selected 2 New '!CG11</f>
        <v>#DIV/0!</v>
      </c>
      <c r="S11" s="151" t="e">
        <f>J11-'[19]Selected 2 New '!CH11</f>
        <v>#DIV/0!</v>
      </c>
      <c r="X11" s="151"/>
      <c r="Y11" s="151"/>
      <c r="Z11" s="151"/>
      <c r="AA11" s="151"/>
    </row>
    <row r="12" spans="1:27" ht="16.5">
      <c r="A12" s="119" t="s">
        <v>55</v>
      </c>
      <c r="B12" s="179">
        <v>513.10762248000003</v>
      </c>
      <c r="C12" s="177">
        <v>4769.9183138200005</v>
      </c>
      <c r="D12" s="177">
        <v>4205.863937770001</v>
      </c>
      <c r="E12" s="177">
        <v>-564.05437604999952</v>
      </c>
      <c r="F12" s="177">
        <v>3692.7563152900011</v>
      </c>
      <c r="G12" s="177">
        <v>-11.825241837281595</v>
      </c>
      <c r="H12" s="177">
        <v>89.798675508634517</v>
      </c>
      <c r="I12" s="177">
        <v>210.98088998495433</v>
      </c>
      <c r="J12" s="227">
        <v>719.68455612524792</v>
      </c>
      <c r="K12" s="151">
        <f>B12- '[19]Selected 2 New '!AG12</f>
        <v>0</v>
      </c>
      <c r="L12" s="151">
        <f>C12-'[19]Selected 2 New '!AR12</f>
        <v>0</v>
      </c>
      <c r="M12" s="151">
        <f>D12-'[19]Selected 2 New '!AS12</f>
        <v>0</v>
      </c>
      <c r="N12" s="151">
        <f>E12-'[19]Selected 2 New '!BB12</f>
        <v>0</v>
      </c>
      <c r="O12" s="151">
        <f>F12-'[19]Selected 2 New '!BC12</f>
        <v>0</v>
      </c>
      <c r="P12" s="151">
        <f>G12-'[19]Selected 2 New '!BD12</f>
        <v>0</v>
      </c>
      <c r="Q12" s="151">
        <f>H12-'[19]Selected 2 New '!CF12</f>
        <v>0</v>
      </c>
      <c r="R12" s="151">
        <f>I12-'[19]Selected 2 New '!CG12</f>
        <v>0</v>
      </c>
      <c r="S12" s="151">
        <f>J12-'[19]Selected 2 New '!CH12</f>
        <v>0</v>
      </c>
      <c r="X12" s="151"/>
      <c r="Y12" s="151"/>
      <c r="Z12" s="151"/>
      <c r="AA12" s="151"/>
    </row>
    <row r="13" spans="1:27" ht="16.5">
      <c r="A13" s="107" t="s">
        <v>56</v>
      </c>
      <c r="B13" s="183">
        <v>447.92977809000001</v>
      </c>
      <c r="C13" s="181">
        <v>1678.7272669199999</v>
      </c>
      <c r="D13" s="181">
        <v>213.23069802999999</v>
      </c>
      <c r="E13" s="181">
        <v>-1465.4965688899999</v>
      </c>
      <c r="F13" s="181">
        <v>-234.69908006000003</v>
      </c>
      <c r="G13" s="181">
        <v>-87.298073830585992</v>
      </c>
      <c r="H13" s="181">
        <v>95.076423976111016</v>
      </c>
      <c r="I13" s="181">
        <v>210.15912213762419</v>
      </c>
      <c r="J13" s="228">
        <v>-52.396400404717738</v>
      </c>
      <c r="K13" s="151">
        <f>B13- '[19]Selected 2 New '!AG13</f>
        <v>0</v>
      </c>
      <c r="L13" s="151">
        <f>C13-'[19]Selected 2 New '!AR13</f>
        <v>0</v>
      </c>
      <c r="M13" s="151">
        <f>D13-'[19]Selected 2 New '!AS13</f>
        <v>0</v>
      </c>
      <c r="N13" s="151">
        <f>E13-'[19]Selected 2 New '!BB13</f>
        <v>0</v>
      </c>
      <c r="O13" s="151">
        <f>F13-'[19]Selected 2 New '!BC13</f>
        <v>0</v>
      </c>
      <c r="P13" s="151">
        <f>G13-'[19]Selected 2 New '!BD13</f>
        <v>0</v>
      </c>
      <c r="Q13" s="151">
        <f>H13-'[19]Selected 2 New '!CF13</f>
        <v>0</v>
      </c>
      <c r="R13" s="151">
        <f>I13-'[19]Selected 2 New '!CG13</f>
        <v>0</v>
      </c>
      <c r="S13" s="151">
        <f>J13-'[19]Selected 2 New '!CH13</f>
        <v>0</v>
      </c>
      <c r="X13" s="151"/>
      <c r="Y13" s="151"/>
      <c r="Z13" s="151"/>
      <c r="AA13" s="151"/>
    </row>
    <row r="14" spans="1:27" ht="16.5">
      <c r="A14" s="107" t="s">
        <v>57</v>
      </c>
      <c r="B14" s="183">
        <v>0</v>
      </c>
      <c r="C14" s="183">
        <v>3002.2067223399999</v>
      </c>
      <c r="D14" s="183">
        <v>3905.3596982800004</v>
      </c>
      <c r="E14" s="183">
        <v>903.15297594000049</v>
      </c>
      <c r="F14" s="183">
        <v>3905.3596982800004</v>
      </c>
      <c r="G14" s="183">
        <v>30.082970943321953</v>
      </c>
      <c r="H14" s="183">
        <v>0</v>
      </c>
      <c r="I14" s="183">
        <v>223.98232873262407</v>
      </c>
      <c r="J14" s="184">
        <v>0</v>
      </c>
      <c r="K14" s="151">
        <f>B14- '[19]Selected 2 New '!AG14</f>
        <v>0</v>
      </c>
      <c r="L14" s="151">
        <f>C14-'[19]Selected 2 New '!AR14</f>
        <v>0</v>
      </c>
      <c r="M14" s="151">
        <f>D14-'[19]Selected 2 New '!AS14</f>
        <v>0</v>
      </c>
      <c r="N14" s="151">
        <f>E14-'[19]Selected 2 New '!BB14</f>
        <v>0</v>
      </c>
      <c r="O14" s="151">
        <f>F14-'[19]Selected 2 New '!BC14</f>
        <v>0</v>
      </c>
      <c r="P14" s="151">
        <f>G14-'[19]Selected 2 New '!BD14</f>
        <v>0</v>
      </c>
      <c r="Q14" s="151" t="e">
        <f>H14-'[19]Selected 2 New '!CF14</f>
        <v>#DIV/0!</v>
      </c>
      <c r="R14" s="151">
        <f>I14-'[19]Selected 2 New '!CG14</f>
        <v>0</v>
      </c>
      <c r="S14" s="151" t="e">
        <f>J14-'[19]Selected 2 New '!CH14</f>
        <v>#DIV/0!</v>
      </c>
      <c r="X14" s="151"/>
      <c r="Y14" s="151"/>
      <c r="Z14" s="151"/>
      <c r="AA14" s="151"/>
    </row>
    <row r="15" spans="1:27" ht="16.5">
      <c r="A15" s="107" t="s">
        <v>58</v>
      </c>
      <c r="B15" s="183">
        <v>65.177844390000018</v>
      </c>
      <c r="C15" s="181">
        <v>88.984324560000005</v>
      </c>
      <c r="D15" s="181">
        <v>87.273541460000004</v>
      </c>
      <c r="E15" s="181">
        <v>-1.7107831000000004</v>
      </c>
      <c r="F15" s="181">
        <v>22.095697069999986</v>
      </c>
      <c r="G15" s="181">
        <v>-1.9225668211331595</v>
      </c>
      <c r="H15" s="181">
        <v>33.51537026830718</v>
      </c>
      <c r="I15" s="181">
        <v>34.977333337752071</v>
      </c>
      <c r="J15" s="228">
        <v>33.900625706164107</v>
      </c>
      <c r="K15" s="151">
        <f>B15- '[19]Selected 2 New '!AG15</f>
        <v>0</v>
      </c>
      <c r="L15" s="151">
        <f>C15-'[19]Selected 2 New '!AR15</f>
        <v>0</v>
      </c>
      <c r="M15" s="151">
        <f>D15-'[19]Selected 2 New '!AS15</f>
        <v>0</v>
      </c>
      <c r="N15" s="151">
        <f>E15-'[19]Selected 2 New '!BB15</f>
        <v>0</v>
      </c>
      <c r="O15" s="151">
        <f>F15-'[19]Selected 2 New '!BC15</f>
        <v>0</v>
      </c>
      <c r="P15" s="151">
        <f>G15-'[19]Selected 2 New '!BD15</f>
        <v>0</v>
      </c>
      <c r="Q15" s="151">
        <f>H15-'[19]Selected 2 New '!CF15</f>
        <v>0</v>
      </c>
      <c r="R15" s="151">
        <f>I15-'[19]Selected 2 New '!CG15</f>
        <v>0</v>
      </c>
      <c r="S15" s="151">
        <f>J15-'[19]Selected 2 New '!CH15</f>
        <v>0</v>
      </c>
      <c r="X15" s="151"/>
      <c r="Y15" s="151"/>
      <c r="Z15" s="151"/>
      <c r="AA15" s="151"/>
    </row>
    <row r="16" spans="1:27" ht="16.5">
      <c r="A16" s="120"/>
      <c r="B16" s="183"/>
      <c r="C16" s="181"/>
      <c r="D16" s="181"/>
      <c r="E16" s="181"/>
      <c r="F16" s="181"/>
      <c r="G16" s="181"/>
      <c r="H16" s="181"/>
      <c r="I16" s="181"/>
      <c r="J16" s="228"/>
      <c r="K16" s="151">
        <f>B16- '[19]Selected 2 New '!AG16</f>
        <v>0</v>
      </c>
      <c r="L16" s="151">
        <f>C16-'[19]Selected 2 New '!AR16</f>
        <v>0</v>
      </c>
      <c r="M16" s="151">
        <f>D16-'[19]Selected 2 New '!AS16</f>
        <v>0</v>
      </c>
      <c r="N16" s="151">
        <f>E16-'[19]Selected 2 New '!BB16</f>
        <v>0</v>
      </c>
      <c r="O16" s="151">
        <f>F16-'[19]Selected 2 New '!BC16</f>
        <v>0</v>
      </c>
      <c r="P16" s="151">
        <f>G16-'[19]Selected 2 New '!BD16</f>
        <v>0</v>
      </c>
      <c r="Q16" s="151">
        <f>H16-'[19]Selected 2 New '!CF16</f>
        <v>0</v>
      </c>
      <c r="R16" s="151">
        <f>I16-'[19]Selected 2 New '!CG16</f>
        <v>0</v>
      </c>
      <c r="S16" s="151">
        <f>J16-'[19]Selected 2 New '!CH16</f>
        <v>0</v>
      </c>
      <c r="X16" s="151"/>
      <c r="Y16" s="151"/>
      <c r="Z16" s="151"/>
      <c r="AA16" s="151"/>
    </row>
    <row r="17" spans="1:27" ht="16.5">
      <c r="A17" s="119" t="s">
        <v>59</v>
      </c>
      <c r="B17" s="179">
        <v>34743.977396541726</v>
      </c>
      <c r="C17" s="177">
        <v>36119.26833767983</v>
      </c>
      <c r="D17" s="177">
        <v>39017.785518496406</v>
      </c>
      <c r="E17" s="177">
        <v>2898.517180816576</v>
      </c>
      <c r="F17" s="177">
        <v>4273.8081219546802</v>
      </c>
      <c r="G17" s="177">
        <v>8.0248502093626968</v>
      </c>
      <c r="H17" s="177">
        <v>1.0876375771240276</v>
      </c>
      <c r="I17" s="177">
        <v>6.9481166076349297</v>
      </c>
      <c r="J17" s="227">
        <v>12.300860299258872</v>
      </c>
      <c r="K17" s="151">
        <f>B17- '[19]Selected 2 New '!AG17</f>
        <v>0</v>
      </c>
      <c r="L17" s="151">
        <f>C17-'[19]Selected 2 New '!AR17</f>
        <v>0</v>
      </c>
      <c r="M17" s="151">
        <f>D17-'[19]Selected 2 New '!AS17</f>
        <v>0</v>
      </c>
      <c r="N17" s="151">
        <f>E17-'[19]Selected 2 New '!BB17</f>
        <v>0</v>
      </c>
      <c r="O17" s="151">
        <f>F17-'[19]Selected 2 New '!BC17</f>
        <v>0</v>
      </c>
      <c r="P17" s="151">
        <f>G17-'[19]Selected 2 New '!BD17</f>
        <v>0</v>
      </c>
      <c r="Q17" s="151">
        <f>H17-'[19]Selected 2 New '!CF17</f>
        <v>0</v>
      </c>
      <c r="R17" s="151">
        <f>I17-'[19]Selected 2 New '!CG17</f>
        <v>0</v>
      </c>
      <c r="S17" s="151">
        <f>J17-'[19]Selected 2 New '!CH17</f>
        <v>0</v>
      </c>
      <c r="X17" s="151"/>
      <c r="Y17" s="151"/>
      <c r="Z17" s="151"/>
      <c r="AA17" s="151"/>
    </row>
    <row r="18" spans="1:27" ht="16.5">
      <c r="A18" s="119" t="s">
        <v>60</v>
      </c>
      <c r="B18" s="179">
        <v>8001.8704114100001</v>
      </c>
      <c r="C18" s="177">
        <v>7800.1628773900011</v>
      </c>
      <c r="D18" s="177">
        <v>10262.110466780001</v>
      </c>
      <c r="E18" s="177">
        <v>2461.9475893899998</v>
      </c>
      <c r="F18" s="177">
        <v>2260.2400553700008</v>
      </c>
      <c r="G18" s="177">
        <v>31.56277154835243</v>
      </c>
      <c r="H18" s="177">
        <v>-20.664785177763505</v>
      </c>
      <c r="I18" s="177">
        <v>-21.551760080901616</v>
      </c>
      <c r="J18" s="227">
        <v>28.246396644303161</v>
      </c>
      <c r="K18" s="151">
        <f>B18- '[19]Selected 2 New '!AG18</f>
        <v>0</v>
      </c>
      <c r="L18" s="151">
        <f>C18-'[19]Selected 2 New '!AR18</f>
        <v>0</v>
      </c>
      <c r="M18" s="151">
        <f>D18-'[19]Selected 2 New '!AS18</f>
        <v>0</v>
      </c>
      <c r="N18" s="151">
        <f>E18-'[19]Selected 2 New '!BB18</f>
        <v>0</v>
      </c>
      <c r="O18" s="151">
        <f>F18-'[19]Selected 2 New '!BC18</f>
        <v>0</v>
      </c>
      <c r="P18" s="151">
        <f>G18-'[19]Selected 2 New '!BD18</f>
        <v>0</v>
      </c>
      <c r="Q18" s="151">
        <f>H18-'[19]Selected 2 New '!CF18</f>
        <v>0</v>
      </c>
      <c r="R18" s="151">
        <f>I18-'[19]Selected 2 New '!CG18</f>
        <v>0</v>
      </c>
      <c r="S18" s="151">
        <f>J18-'[19]Selected 2 New '!CH18</f>
        <v>0</v>
      </c>
      <c r="X18" s="151"/>
      <c r="Y18" s="151"/>
      <c r="Z18" s="151"/>
      <c r="AA18" s="151"/>
    </row>
    <row r="19" spans="1:27" ht="16.5">
      <c r="A19" s="107" t="s">
        <v>61</v>
      </c>
      <c r="B19" s="183">
        <v>4081.5388406900001</v>
      </c>
      <c r="C19" s="181">
        <v>4079.4569403700002</v>
      </c>
      <c r="D19" s="181">
        <v>4367.1479329000003</v>
      </c>
      <c r="E19" s="181">
        <v>287.69099253000013</v>
      </c>
      <c r="F19" s="181">
        <v>285.6090922100002</v>
      </c>
      <c r="G19" s="181">
        <v>7.0521884833010944</v>
      </c>
      <c r="H19" s="181">
        <v>1.117808414946893</v>
      </c>
      <c r="I19" s="181">
        <v>2.5045911225965369</v>
      </c>
      <c r="J19" s="228">
        <v>6.9975835918228597</v>
      </c>
      <c r="K19" s="151">
        <f>B19- '[19]Selected 2 New '!AG19</f>
        <v>0</v>
      </c>
      <c r="L19" s="151">
        <f>C19-'[19]Selected 2 New '!AR19</f>
        <v>0</v>
      </c>
      <c r="M19" s="151">
        <f>D19-'[19]Selected 2 New '!AS19</f>
        <v>0</v>
      </c>
      <c r="N19" s="151">
        <f>E19-'[19]Selected 2 New '!BB19</f>
        <v>0</v>
      </c>
      <c r="O19" s="151">
        <f>F19-'[19]Selected 2 New '!BC19</f>
        <v>0</v>
      </c>
      <c r="P19" s="151">
        <f>G19-'[19]Selected 2 New '!BD19</f>
        <v>0</v>
      </c>
      <c r="Q19" s="151">
        <f>H19-'[19]Selected 2 New '!CF19</f>
        <v>0</v>
      </c>
      <c r="R19" s="151">
        <f>I19-'[19]Selected 2 New '!CG19</f>
        <v>0</v>
      </c>
      <c r="S19" s="151">
        <f>J19-'[19]Selected 2 New '!CH19</f>
        <v>0</v>
      </c>
      <c r="X19" s="151"/>
      <c r="Y19" s="151"/>
      <c r="Z19" s="151"/>
      <c r="AA19" s="151"/>
    </row>
    <row r="20" spans="1:27" ht="16.5">
      <c r="A20" s="107" t="s">
        <v>62</v>
      </c>
      <c r="B20" s="183">
        <v>3920.3315707200004</v>
      </c>
      <c r="C20" s="183">
        <v>3720.7059370200009</v>
      </c>
      <c r="D20" s="183">
        <v>5894.9625338800006</v>
      </c>
      <c r="E20" s="183">
        <v>2174.2565968599997</v>
      </c>
      <c r="F20" s="183">
        <v>1974.6309631600002</v>
      </c>
      <c r="G20" s="183">
        <v>58.436668569443896</v>
      </c>
      <c r="H20" s="183">
        <v>-47.191793822776077</v>
      </c>
      <c r="I20" s="183">
        <v>-37.606485821619742</v>
      </c>
      <c r="J20" s="184">
        <v>50.368978427948207</v>
      </c>
      <c r="K20" s="151">
        <f>B20- '[19]Selected 2 New '!AG20</f>
        <v>0</v>
      </c>
      <c r="L20" s="151">
        <f>C20-'[19]Selected 2 New '!AR20</f>
        <v>0</v>
      </c>
      <c r="M20" s="151">
        <f>D20-'[19]Selected 2 New '!AS20</f>
        <v>0</v>
      </c>
      <c r="N20" s="151">
        <f>E20-'[19]Selected 2 New '!BB20</f>
        <v>0</v>
      </c>
      <c r="O20" s="151">
        <f>F20-'[19]Selected 2 New '!BC20</f>
        <v>0</v>
      </c>
      <c r="P20" s="151">
        <f>G20-'[19]Selected 2 New '!BD20</f>
        <v>0</v>
      </c>
      <c r="Q20" s="151">
        <f>H20-'[19]Selected 2 New '!CF20</f>
        <v>0</v>
      </c>
      <c r="R20" s="151">
        <f>I20-'[19]Selected 2 New '!CG20</f>
        <v>0</v>
      </c>
      <c r="S20" s="151">
        <f>J20-'[19]Selected 2 New '!CH20</f>
        <v>0</v>
      </c>
      <c r="X20" s="151"/>
      <c r="Y20" s="151"/>
      <c r="Z20" s="151"/>
      <c r="AA20" s="151"/>
    </row>
    <row r="21" spans="1:27" ht="16.5">
      <c r="A21" s="107" t="s">
        <v>63</v>
      </c>
      <c r="B21" s="183">
        <v>16508.58456558</v>
      </c>
      <c r="C21" s="181">
        <v>18976.05660485</v>
      </c>
      <c r="D21" s="181">
        <v>19480.517117750001</v>
      </c>
      <c r="E21" s="181">
        <v>504.46051290000105</v>
      </c>
      <c r="F21" s="181">
        <v>2971.9325521700011</v>
      </c>
      <c r="G21" s="181">
        <v>2.6584053968887815</v>
      </c>
      <c r="H21" s="181">
        <v>11.513412588013352</v>
      </c>
      <c r="I21" s="181">
        <v>36.256829358505883</v>
      </c>
      <c r="J21" s="228">
        <v>18.002346236069243</v>
      </c>
      <c r="K21" s="151">
        <f>B21- '[19]Selected 2 New '!AG21</f>
        <v>0</v>
      </c>
      <c r="L21" s="151">
        <f>C21-'[19]Selected 2 New '!AR21</f>
        <v>0</v>
      </c>
      <c r="M21" s="151">
        <f>D21-'[19]Selected 2 New '!AS21</f>
        <v>0</v>
      </c>
      <c r="N21" s="151">
        <f>E21-'[19]Selected 2 New '!BB21</f>
        <v>0</v>
      </c>
      <c r="O21" s="151">
        <f>F21-'[19]Selected 2 New '!BC21</f>
        <v>0</v>
      </c>
      <c r="P21" s="151">
        <f>G21-'[19]Selected 2 New '!BD21</f>
        <v>0</v>
      </c>
      <c r="Q21" s="151">
        <f>H21-'[19]Selected 2 New '!CF21</f>
        <v>0</v>
      </c>
      <c r="R21" s="151">
        <f>I21-'[19]Selected 2 New '!CG21</f>
        <v>0</v>
      </c>
      <c r="S21" s="151">
        <f>J21-'[19]Selected 2 New '!CH21</f>
        <v>0</v>
      </c>
      <c r="X21" s="151"/>
      <c r="Y21" s="151"/>
      <c r="Z21" s="151"/>
      <c r="AA21" s="151"/>
    </row>
    <row r="22" spans="1:27" ht="16.5">
      <c r="A22" s="119" t="s">
        <v>64</v>
      </c>
      <c r="B22" s="179">
        <v>7995.7164522700004</v>
      </c>
      <c r="C22" s="179">
        <v>7885.9358299500009</v>
      </c>
      <c r="D22" s="179">
        <v>8357.7311013899998</v>
      </c>
      <c r="E22" s="179">
        <v>471.79527143999894</v>
      </c>
      <c r="F22" s="179">
        <v>362.01464911999938</v>
      </c>
      <c r="G22" s="179">
        <v>5.9827429694287844</v>
      </c>
      <c r="H22" s="179">
        <v>1.828512439222024</v>
      </c>
      <c r="I22" s="179">
        <v>46.155179044737991</v>
      </c>
      <c r="J22" s="180">
        <v>4.5276073917956694</v>
      </c>
      <c r="K22" s="151">
        <f>B22- '[19]Selected 2 New '!AG22</f>
        <v>0</v>
      </c>
      <c r="L22" s="151">
        <f>C22-'[19]Selected 2 New '!AR22</f>
        <v>0</v>
      </c>
      <c r="M22" s="151">
        <f>D22-'[19]Selected 2 New '!AS22</f>
        <v>0</v>
      </c>
      <c r="N22" s="151">
        <f>E22-'[19]Selected 2 New '!BB22</f>
        <v>0</v>
      </c>
      <c r="O22" s="151">
        <f>F22-'[19]Selected 2 New '!BC22</f>
        <v>0</v>
      </c>
      <c r="P22" s="151">
        <f>G22-'[19]Selected 2 New '!BD22</f>
        <v>0</v>
      </c>
      <c r="Q22" s="151">
        <f>H22-'[19]Selected 2 New '!CF22</f>
        <v>0</v>
      </c>
      <c r="R22" s="151">
        <f>I22-'[19]Selected 2 New '!CG22</f>
        <v>0</v>
      </c>
      <c r="S22" s="151">
        <f>J22-'[19]Selected 2 New '!CH22</f>
        <v>0</v>
      </c>
      <c r="X22" s="151"/>
      <c r="Y22" s="151"/>
      <c r="Z22" s="151"/>
      <c r="AA22" s="151"/>
    </row>
    <row r="23" spans="1:27" ht="16.5">
      <c r="A23" s="121" t="s">
        <v>104</v>
      </c>
      <c r="B23" s="179">
        <v>8512.8681133099999</v>
      </c>
      <c r="C23" s="179">
        <v>11090.1207749</v>
      </c>
      <c r="D23" s="179">
        <v>11122.786016360002</v>
      </c>
      <c r="E23" s="179">
        <v>32.665241460001198</v>
      </c>
      <c r="F23" s="179">
        <v>2609.9179030500018</v>
      </c>
      <c r="G23" s="179">
        <v>0.29454360437564731</v>
      </c>
      <c r="H23" s="179">
        <v>20.016565955321667</v>
      </c>
      <c r="I23" s="179">
        <v>29.996499677255429</v>
      </c>
      <c r="J23" s="180">
        <v>30.658502731521878</v>
      </c>
      <c r="K23" s="151">
        <f>B23- '[19]Selected 2 New '!AG23</f>
        <v>0</v>
      </c>
      <c r="L23" s="151">
        <f>C23-'[19]Selected 2 New '!AR23</f>
        <v>0</v>
      </c>
      <c r="M23" s="151">
        <f>D23-'[19]Selected 2 New '!AS23</f>
        <v>0</v>
      </c>
      <c r="N23" s="151">
        <f>E23-'[19]Selected 2 New '!BB23</f>
        <v>0</v>
      </c>
      <c r="O23" s="151">
        <f>F23-'[19]Selected 2 New '!BC23</f>
        <v>0</v>
      </c>
      <c r="P23" s="151">
        <f>G23-'[19]Selected 2 New '!BD23</f>
        <v>0</v>
      </c>
      <c r="Q23" s="151">
        <f>H23-'[19]Selected 2 New '!CF23</f>
        <v>0</v>
      </c>
      <c r="R23" s="151">
        <f>I23-'[19]Selected 2 New '!CG23</f>
        <v>0</v>
      </c>
      <c r="S23" s="151">
        <f>J23-'[19]Selected 2 New '!CH23</f>
        <v>0</v>
      </c>
      <c r="X23" s="151"/>
      <c r="Y23" s="151"/>
      <c r="Z23" s="151"/>
      <c r="AA23" s="151"/>
    </row>
    <row r="24" spans="1:27" ht="16.5">
      <c r="A24" s="121" t="s">
        <v>65</v>
      </c>
      <c r="B24" s="179">
        <v>2858.7765340219125</v>
      </c>
      <c r="C24" s="226">
        <v>3579.4670397445202</v>
      </c>
      <c r="D24" s="226">
        <v>3612.703282766628</v>
      </c>
      <c r="E24" s="226">
        <v>33.236243022107828</v>
      </c>
      <c r="F24" s="226">
        <v>753.9267487447155</v>
      </c>
      <c r="G24" s="226">
        <v>0.92852490756500572</v>
      </c>
      <c r="H24" s="226">
        <v>12.20540567234174</v>
      </c>
      <c r="I24" s="226">
        <v>23.068666221888904</v>
      </c>
      <c r="J24" s="180">
        <v>26.372356837700849</v>
      </c>
      <c r="K24" s="151">
        <f>B24- '[19]Selected 2 New '!AG24</f>
        <v>0</v>
      </c>
      <c r="L24" s="151">
        <f>C24-'[19]Selected 2 New '!AR24</f>
        <v>0</v>
      </c>
      <c r="M24" s="151">
        <f>D24-'[19]Selected 2 New '!AS24</f>
        <v>0</v>
      </c>
      <c r="N24" s="151">
        <f>E24-'[19]Selected 2 New '!BB24</f>
        <v>0</v>
      </c>
      <c r="O24" s="151">
        <f>F24-'[19]Selected 2 New '!BC24</f>
        <v>0</v>
      </c>
      <c r="P24" s="151">
        <f>G24-'[19]Selected 2 New '!BD24</f>
        <v>0</v>
      </c>
      <c r="Q24" s="151">
        <f>H24-'[19]Selected 2 New '!CF24</f>
        <v>0</v>
      </c>
      <c r="R24" s="151">
        <f>I24-'[19]Selected 2 New '!CG24</f>
        <v>0</v>
      </c>
      <c r="S24" s="151">
        <f>J24-'[19]Selected 2 New '!CH24</f>
        <v>0</v>
      </c>
      <c r="X24" s="151"/>
      <c r="Y24" s="151"/>
      <c r="Z24" s="151"/>
      <c r="AA24" s="151"/>
    </row>
    <row r="25" spans="1:27" ht="16.5">
      <c r="A25" s="121" t="s">
        <v>103</v>
      </c>
      <c r="B25" s="179">
        <v>8057.5555790200224</v>
      </c>
      <c r="C25" s="179">
        <v>6604.0285781300272</v>
      </c>
      <c r="D25" s="179">
        <v>6524.1673363099899</v>
      </c>
      <c r="E25" s="179">
        <v>-79.861241820037321</v>
      </c>
      <c r="F25" s="179">
        <v>-1533.3882427100325</v>
      </c>
      <c r="G25" s="179">
        <v>-1.2092806818629924</v>
      </c>
      <c r="H25" s="179">
        <v>-0.71488555744447524</v>
      </c>
      <c r="I25" s="179">
        <v>-9.7083112100310558</v>
      </c>
      <c r="J25" s="180">
        <v>-19.030439538048171</v>
      </c>
      <c r="K25" s="151">
        <f>B25- '[19]Selected 2 New '!AG25</f>
        <v>0</v>
      </c>
      <c r="L25" s="151">
        <f>C25-'[19]Selected 2 New '!AR25</f>
        <v>0</v>
      </c>
      <c r="M25" s="151">
        <f>D25-'[19]Selected 2 New '!AS25</f>
        <v>0</v>
      </c>
      <c r="N25" s="151">
        <f>E25-'[19]Selected 2 New '!BB25</f>
        <v>0</v>
      </c>
      <c r="O25" s="151">
        <f>F25-'[19]Selected 2 New '!BC25</f>
        <v>0</v>
      </c>
      <c r="P25" s="151">
        <f>G25-'[19]Selected 2 New '!BD25</f>
        <v>0</v>
      </c>
      <c r="Q25" s="151">
        <f>H25-'[19]Selected 2 New '!CF25</f>
        <v>0</v>
      </c>
      <c r="R25" s="151">
        <f>I25-'[19]Selected 2 New '!CG25</f>
        <v>0</v>
      </c>
      <c r="S25" s="151">
        <f>J25-'[19]Selected 2 New '!CH25</f>
        <v>0</v>
      </c>
      <c r="X25" s="151"/>
      <c r="Y25" s="151"/>
      <c r="Z25" s="151"/>
      <c r="AA25" s="151"/>
    </row>
    <row r="26" spans="1:27" ht="17.25" thickBot="1">
      <c r="A26" s="127" t="s">
        <v>66</v>
      </c>
      <c r="B26" s="187">
        <v>-682.80969349020529</v>
      </c>
      <c r="C26" s="187">
        <v>-840.44676243471758</v>
      </c>
      <c r="D26" s="187">
        <v>-861.71268511021538</v>
      </c>
      <c r="E26" s="187">
        <v>-21.265922675497791</v>
      </c>
      <c r="F26" s="187">
        <v>-178.90299162001008</v>
      </c>
      <c r="G26" s="187">
        <v>2.5303116896889293</v>
      </c>
      <c r="H26" s="187">
        <v>47.838433050048479</v>
      </c>
      <c r="I26" s="187">
        <v>162.91294146786953</v>
      </c>
      <c r="J26" s="188">
        <v>26.201003489792484</v>
      </c>
      <c r="K26" s="151">
        <f>B26- '[19]Selected 2 New '!AG26</f>
        <v>0</v>
      </c>
      <c r="L26" s="151">
        <f>C26-'[19]Selected 2 New '!AR26</f>
        <v>0</v>
      </c>
      <c r="M26" s="151">
        <f>D26-'[19]Selected 2 New '!AS26</f>
        <v>0</v>
      </c>
      <c r="N26" s="151">
        <f>E26-'[19]Selected 2 New '!BB26</f>
        <v>0</v>
      </c>
      <c r="O26" s="151">
        <f>F26-'[19]Selected 2 New '!BC26</f>
        <v>0</v>
      </c>
      <c r="P26" s="151">
        <f>G26-'[19]Selected 2 New '!BD26</f>
        <v>0</v>
      </c>
      <c r="Q26" s="151">
        <f>H26-'[19]Selected 2 New '!CF26</f>
        <v>0</v>
      </c>
      <c r="R26" s="151">
        <f>I26-'[19]Selected 2 New '!CG26</f>
        <v>0</v>
      </c>
      <c r="S26" s="151">
        <f>J26-'[19]Selected 2 New '!CH26</f>
        <v>0</v>
      </c>
      <c r="X26" s="151"/>
      <c r="Y26" s="151"/>
      <c r="Z26" s="151"/>
      <c r="AA26" s="151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9.5" customHeight="1">
      <c r="A29" s="280" t="s">
        <v>102</v>
      </c>
      <c r="B29" s="281"/>
      <c r="C29" s="281"/>
      <c r="D29" s="281"/>
      <c r="E29" s="281"/>
      <c r="F29" s="281"/>
      <c r="G29" s="281"/>
      <c r="H29" s="281"/>
      <c r="I29" s="281"/>
      <c r="J29" s="282"/>
    </row>
    <row r="30" spans="1:27" ht="19.5" customHeight="1">
      <c r="A30" s="283"/>
      <c r="B30" s="284"/>
      <c r="C30" s="284"/>
      <c r="D30" s="284"/>
      <c r="E30" s="284"/>
      <c r="F30" s="284"/>
      <c r="G30" s="284"/>
      <c r="H30" s="284"/>
      <c r="I30" s="284"/>
      <c r="J30" s="285"/>
    </row>
    <row r="31" spans="1:27" ht="16.5">
      <c r="A31" s="142"/>
      <c r="B31" s="286" t="str">
        <f>B4</f>
        <v>N$ Million</v>
      </c>
      <c r="C31" s="288"/>
      <c r="D31" s="287"/>
      <c r="E31" s="286" t="s">
        <v>1</v>
      </c>
      <c r="F31" s="287"/>
      <c r="G31" s="146" t="s">
        <v>2</v>
      </c>
      <c r="H31" s="286" t="str">
        <f>H4</f>
        <v>Annual percentage change</v>
      </c>
      <c r="I31" s="288"/>
      <c r="J31" s="289"/>
    </row>
    <row r="32" spans="1:27" ht="17.25" thickBot="1">
      <c r="A32" s="143"/>
      <c r="B32" s="148">
        <f>B5</f>
        <v>43585</v>
      </c>
      <c r="C32" s="148">
        <f>C5</f>
        <v>43920</v>
      </c>
      <c r="D32" s="117">
        <f>D5</f>
        <v>43951</v>
      </c>
      <c r="E32" s="148" t="s">
        <v>4</v>
      </c>
      <c r="F32" s="140" t="s">
        <v>5</v>
      </c>
      <c r="G32" s="148" t="s">
        <v>4</v>
      </c>
      <c r="H32" s="118">
        <f>H5</f>
        <v>43889</v>
      </c>
      <c r="I32" s="149">
        <f>I5</f>
        <v>43920</v>
      </c>
      <c r="J32" s="138">
        <f>J5</f>
        <v>43951</v>
      </c>
    </row>
    <row r="33" spans="1:27" ht="17.25" thickTop="1">
      <c r="A33" s="144" t="s">
        <v>50</v>
      </c>
      <c r="B33" s="229">
        <v>152561.18872104352</v>
      </c>
      <c r="C33" s="230">
        <v>159470.64043089512</v>
      </c>
      <c r="D33" s="230">
        <v>163879.89468894666</v>
      </c>
      <c r="E33" s="230">
        <v>4409.2542580515437</v>
      </c>
      <c r="F33" s="230">
        <v>11318.705967903137</v>
      </c>
      <c r="G33" s="229">
        <v>2.764931680300279</v>
      </c>
      <c r="H33" s="230">
        <v>6.4488869603516861</v>
      </c>
      <c r="I33" s="230">
        <v>6.2115732746942882</v>
      </c>
      <c r="J33" s="232">
        <v>7.4191254425785047</v>
      </c>
      <c r="K33" s="151">
        <f>B33- '[19]Selected 2 New '!AG34</f>
        <v>0</v>
      </c>
      <c r="L33" s="151">
        <f>C33-'[19]Selected 2 New '!AR34</f>
        <v>0</v>
      </c>
      <c r="M33" s="151">
        <f>D33-'[19]Selected 2 New '!AS34</f>
        <v>0</v>
      </c>
      <c r="N33" s="151">
        <f>E33-'[19]Selected 2 New '!BB34</f>
        <v>0</v>
      </c>
      <c r="O33" s="151">
        <f>F33-'[19]Selected 2 New '!BC34</f>
        <v>0</v>
      </c>
      <c r="P33" s="151">
        <f>G33-'[19]Selected 2 New '!BD34</f>
        <v>0</v>
      </c>
      <c r="Q33" s="151">
        <f>H33-'[19]Selected 2 New '!CF34</f>
        <v>0</v>
      </c>
      <c r="R33" s="151">
        <f>I33-'[19]Selected 2 New '!CG34</f>
        <v>0</v>
      </c>
      <c r="S33" s="151">
        <f>J33-'[19]Selected 2 New '!CH34</f>
        <v>0</v>
      </c>
      <c r="X33" s="151"/>
      <c r="Y33" s="151"/>
      <c r="Z33" s="151"/>
      <c r="AA33" s="151"/>
    </row>
    <row r="34" spans="1:27" ht="16.5">
      <c r="A34" s="121" t="s">
        <v>51</v>
      </c>
      <c r="B34" s="230">
        <v>19654.076689573667</v>
      </c>
      <c r="C34" s="230">
        <v>18463.932474406589</v>
      </c>
      <c r="D34" s="230">
        <v>23125.943723554516</v>
      </c>
      <c r="E34" s="230">
        <v>4662.0112491479267</v>
      </c>
      <c r="F34" s="230">
        <v>3471.8670339808486</v>
      </c>
      <c r="G34" s="230">
        <v>25.249286714030617</v>
      </c>
      <c r="H34" s="230">
        <v>10.042829615595267</v>
      </c>
      <c r="I34" s="230">
        <v>7.3190025027157759</v>
      </c>
      <c r="J34" s="232">
        <v>17.664869679798528</v>
      </c>
      <c r="K34" s="151">
        <f>B34- '[19]Selected 2 New '!AG35</f>
        <v>0</v>
      </c>
      <c r="L34" s="151">
        <f>C34-'[19]Selected 2 New '!AR35</f>
        <v>0</v>
      </c>
      <c r="M34" s="151">
        <f>D34-'[19]Selected 2 New '!AS35</f>
        <v>0</v>
      </c>
      <c r="N34" s="151">
        <f>E34-'[19]Selected 2 New '!BB35</f>
        <v>0</v>
      </c>
      <c r="O34" s="151">
        <f>F34-'[19]Selected 2 New '!BC35</f>
        <v>0</v>
      </c>
      <c r="P34" s="151">
        <f>G34-'[19]Selected 2 New '!BD35</f>
        <v>0</v>
      </c>
      <c r="Q34" s="151">
        <f>H34-'[19]Selected 2 New '!CF35</f>
        <v>0</v>
      </c>
      <c r="R34" s="151">
        <f>I34-'[19]Selected 2 New '!CG35</f>
        <v>0</v>
      </c>
      <c r="S34" s="151">
        <f>J34-'[19]Selected 2 New '!CH35</f>
        <v>0</v>
      </c>
      <c r="X34" s="151"/>
      <c r="Y34" s="151"/>
      <c r="Z34" s="151"/>
      <c r="AA34" s="151"/>
    </row>
    <row r="35" spans="1:27" ht="16.5">
      <c r="A35" s="123" t="s">
        <v>67</v>
      </c>
      <c r="B35" s="231">
        <v>141.52751178639315</v>
      </c>
      <c r="C35" s="231">
        <v>197.68864494637376</v>
      </c>
      <c r="D35" s="231">
        <v>223.63975510578942</v>
      </c>
      <c r="E35" s="231">
        <v>25.951110159415663</v>
      </c>
      <c r="F35" s="231">
        <v>82.112243319396271</v>
      </c>
      <c r="G35" s="231">
        <v>13.127263918701715</v>
      </c>
      <c r="H35" s="231">
        <v>-5.1290401589247097</v>
      </c>
      <c r="I35" s="231">
        <v>18.668296882168022</v>
      </c>
      <c r="J35" s="233">
        <v>58.018573408771516</v>
      </c>
      <c r="K35" s="151">
        <f>B35- '[19]Selected 2 New '!AG36</f>
        <v>0</v>
      </c>
      <c r="L35" s="151">
        <f>C35-'[19]Selected 2 New '!AR36</f>
        <v>0</v>
      </c>
      <c r="M35" s="151">
        <f>D35-'[19]Selected 2 New '!AS36</f>
        <v>0</v>
      </c>
      <c r="N35" s="151">
        <f>E35-'[19]Selected 2 New '!BB36</f>
        <v>0</v>
      </c>
      <c r="O35" s="151">
        <f>F35-'[19]Selected 2 New '!BC36</f>
        <v>0</v>
      </c>
      <c r="P35" s="151">
        <f>G35-'[19]Selected 2 New '!BD36</f>
        <v>0</v>
      </c>
      <c r="Q35" s="151">
        <f>H35-'[19]Selected 2 New '!CF36</f>
        <v>0</v>
      </c>
      <c r="R35" s="151">
        <f>I35-'[19]Selected 2 New '!CG36</f>
        <v>0</v>
      </c>
      <c r="S35" s="151">
        <f>J35-'[19]Selected 2 New '!CH36</f>
        <v>0</v>
      </c>
      <c r="X35" s="151"/>
      <c r="Y35" s="151"/>
      <c r="Z35" s="151"/>
      <c r="AA35" s="151"/>
    </row>
    <row r="36" spans="1:27" ht="16.5">
      <c r="A36" s="123" t="s">
        <v>52</v>
      </c>
      <c r="B36" s="231">
        <v>10451.883652798315</v>
      </c>
      <c r="C36" s="231">
        <v>7885.9859986717493</v>
      </c>
      <c r="D36" s="231">
        <v>12179.903544437806</v>
      </c>
      <c r="E36" s="231">
        <v>4293.9175457660567</v>
      </c>
      <c r="F36" s="231">
        <v>1728.0198916394911</v>
      </c>
      <c r="G36" s="231">
        <v>54.44997678780166</v>
      </c>
      <c r="H36" s="231">
        <v>7.6497685126690556</v>
      </c>
      <c r="I36" s="231">
        <v>0.31733541666794451</v>
      </c>
      <c r="J36" s="233">
        <v>16.533095363885366</v>
      </c>
      <c r="K36" s="151">
        <f>B36- '[19]Selected 2 New '!AG37</f>
        <v>0</v>
      </c>
      <c r="L36" s="151">
        <f>C36-'[19]Selected 2 New '!AR37</f>
        <v>0</v>
      </c>
      <c r="M36" s="151">
        <f>D36-'[19]Selected 2 New '!AS37</f>
        <v>0</v>
      </c>
      <c r="N36" s="151">
        <f>E36-'[19]Selected 2 New '!BB37</f>
        <v>0</v>
      </c>
      <c r="O36" s="151">
        <f>F36-'[19]Selected 2 New '!BC37</f>
        <v>0</v>
      </c>
      <c r="P36" s="151">
        <f>G36-'[19]Selected 2 New '!BD37</f>
        <v>0</v>
      </c>
      <c r="Q36" s="151">
        <f>H36-'[19]Selected 2 New '!CF37</f>
        <v>0</v>
      </c>
      <c r="R36" s="151">
        <f>I36-'[19]Selected 2 New '!CG37</f>
        <v>0</v>
      </c>
      <c r="S36" s="151">
        <f>J36-'[19]Selected 2 New '!CH37</f>
        <v>0</v>
      </c>
      <c r="X36" s="151"/>
      <c r="Y36" s="151"/>
      <c r="Z36" s="151"/>
      <c r="AA36" s="151"/>
    </row>
    <row r="37" spans="1:27" ht="16.5">
      <c r="A37" s="123" t="s">
        <v>68</v>
      </c>
      <c r="B37" s="231">
        <v>1073.5878280899999</v>
      </c>
      <c r="C37" s="231">
        <v>914.36646599999995</v>
      </c>
      <c r="D37" s="231">
        <v>761.33901723999998</v>
      </c>
      <c r="E37" s="231">
        <v>-153.02744875999997</v>
      </c>
      <c r="F37" s="231">
        <v>-312.24881084999993</v>
      </c>
      <c r="G37" s="231">
        <v>-16.735899056910512</v>
      </c>
      <c r="H37" s="231">
        <v>-18.061159083262652</v>
      </c>
      <c r="I37" s="231">
        <v>-20.4360515026153</v>
      </c>
      <c r="J37" s="233">
        <v>-29.08460795476006</v>
      </c>
      <c r="K37" s="151">
        <f>B37- '[19]Selected 2 New '!AG38</f>
        <v>0</v>
      </c>
      <c r="L37" s="151">
        <f>C37-'[19]Selected 2 New '!AR38</f>
        <v>0</v>
      </c>
      <c r="M37" s="151">
        <f>D37-'[19]Selected 2 New '!AS38</f>
        <v>0</v>
      </c>
      <c r="N37" s="151">
        <f>E37-'[19]Selected 2 New '!BB38</f>
        <v>0</v>
      </c>
      <c r="O37" s="151">
        <f>F37-'[19]Selected 2 New '!BC38</f>
        <v>0</v>
      </c>
      <c r="P37" s="151">
        <f>G37-'[19]Selected 2 New '!BD38</f>
        <v>0</v>
      </c>
      <c r="Q37" s="151">
        <f>H37-'[19]Selected 2 New '!CF38</f>
        <v>0</v>
      </c>
      <c r="R37" s="151">
        <f>I37-'[19]Selected 2 New '!CG38</f>
        <v>0</v>
      </c>
      <c r="S37" s="151">
        <f>J37-'[19]Selected 2 New '!CH38</f>
        <v>0</v>
      </c>
      <c r="X37" s="151"/>
      <c r="Y37" s="151"/>
      <c r="Z37" s="151"/>
      <c r="AA37" s="151"/>
    </row>
    <row r="38" spans="1:27" ht="16.5">
      <c r="A38" s="123" t="s">
        <v>69</v>
      </c>
      <c r="B38" s="231">
        <v>7987.0776968989603</v>
      </c>
      <c r="C38" s="231">
        <v>9465.8913647884674</v>
      </c>
      <c r="D38" s="231">
        <v>9961.0614067709212</v>
      </c>
      <c r="E38" s="231">
        <v>495.17004198245377</v>
      </c>
      <c r="F38" s="231">
        <v>1973.9837098719609</v>
      </c>
      <c r="G38" s="231">
        <v>5.2310978744633019</v>
      </c>
      <c r="H38" s="231">
        <v>16.677338068943314</v>
      </c>
      <c r="I38" s="231">
        <v>17.91290424460918</v>
      </c>
      <c r="J38" s="233">
        <v>24.714717757639619</v>
      </c>
      <c r="K38" s="151">
        <f>B38- '[19]Selected 2 New '!AG39</f>
        <v>0</v>
      </c>
      <c r="L38" s="151">
        <f>C38-'[19]Selected 2 New '!AR39</f>
        <v>0</v>
      </c>
      <c r="M38" s="151">
        <f>D38-'[19]Selected 2 New '!AS39</f>
        <v>0</v>
      </c>
      <c r="N38" s="151">
        <f>E38-'[19]Selected 2 New '!BB39</f>
        <v>0</v>
      </c>
      <c r="O38" s="151">
        <f>F38-'[19]Selected 2 New '!BC39</f>
        <v>0</v>
      </c>
      <c r="P38" s="151">
        <f>G38-'[19]Selected 2 New '!BD39</f>
        <v>0</v>
      </c>
      <c r="Q38" s="151">
        <f>H38-'[19]Selected 2 New '!CF39</f>
        <v>0</v>
      </c>
      <c r="R38" s="151">
        <f>I38-'[19]Selected 2 New '!CG39</f>
        <v>0</v>
      </c>
      <c r="S38" s="151">
        <f>J38-'[19]Selected 2 New '!CH39</f>
        <v>0</v>
      </c>
      <c r="X38" s="151"/>
      <c r="Y38" s="151"/>
      <c r="Z38" s="151"/>
      <c r="AA38" s="151"/>
    </row>
    <row r="39" spans="1:27" ht="16.5">
      <c r="A39" s="121" t="s">
        <v>55</v>
      </c>
      <c r="B39" s="230">
        <v>132907.11203146985</v>
      </c>
      <c r="C39" s="230">
        <v>141006.70795648854</v>
      </c>
      <c r="D39" s="230">
        <v>140753.95096539214</v>
      </c>
      <c r="E39" s="230">
        <v>-252.7569910963939</v>
      </c>
      <c r="F39" s="230">
        <v>7846.8389339222922</v>
      </c>
      <c r="G39" s="230">
        <v>-0.17925174962199719</v>
      </c>
      <c r="H39" s="230">
        <v>5.9535269409813907</v>
      </c>
      <c r="I39" s="230">
        <v>6.0682524832662779</v>
      </c>
      <c r="J39" s="232">
        <v>5.9040022869989883</v>
      </c>
      <c r="K39" s="151">
        <f>B39- '[19]Selected 2 New '!AG40</f>
        <v>0</v>
      </c>
      <c r="L39" s="151">
        <f>C39-'[19]Selected 2 New '!AR40</f>
        <v>0</v>
      </c>
      <c r="M39" s="151">
        <f>D39-'[19]Selected 2 New '!AS40</f>
        <v>0</v>
      </c>
      <c r="N39" s="151">
        <f>E39-'[19]Selected 2 New '!BB40</f>
        <v>0</v>
      </c>
      <c r="O39" s="151">
        <f>F39-'[19]Selected 2 New '!BC40</f>
        <v>0</v>
      </c>
      <c r="P39" s="151">
        <f>G39-'[19]Selected 2 New '!BD40</f>
        <v>0</v>
      </c>
      <c r="Q39" s="151">
        <f>H39-'[19]Selected 2 New '!CF40</f>
        <v>0</v>
      </c>
      <c r="R39" s="151">
        <f>I39-'[19]Selected 2 New '!CG40</f>
        <v>0</v>
      </c>
      <c r="S39" s="151">
        <f>J39-'[19]Selected 2 New '!CH40</f>
        <v>0</v>
      </c>
      <c r="X39" s="151"/>
      <c r="Y39" s="151"/>
      <c r="Z39" s="151"/>
      <c r="AA39" s="151"/>
    </row>
    <row r="40" spans="1:27" ht="16.5">
      <c r="A40" s="123" t="s">
        <v>70</v>
      </c>
      <c r="B40" s="231">
        <v>7299.5581423436061</v>
      </c>
      <c r="C40" s="231">
        <v>6303.9702344436264</v>
      </c>
      <c r="D40" s="231">
        <v>6972.2250280342105</v>
      </c>
      <c r="E40" s="231">
        <v>668.25479359058409</v>
      </c>
      <c r="F40" s="231">
        <v>-327.33311430939557</v>
      </c>
      <c r="G40" s="231">
        <v>10.600538529502799</v>
      </c>
      <c r="H40" s="231">
        <v>-47.906740337615702</v>
      </c>
      <c r="I40" s="231">
        <v>-29.429526096711882</v>
      </c>
      <c r="J40" s="233">
        <v>-4.4842866914174806</v>
      </c>
      <c r="K40" s="151">
        <f>B40- '[19]Selected 2 New '!AG41</f>
        <v>0</v>
      </c>
      <c r="L40" s="151">
        <f>C40-'[19]Selected 2 New '!AR41</f>
        <v>0</v>
      </c>
      <c r="M40" s="151">
        <f>D40-'[19]Selected 2 New '!AS41</f>
        <v>0</v>
      </c>
      <c r="N40" s="151">
        <f>E40-'[19]Selected 2 New '!BB41</f>
        <v>0</v>
      </c>
      <c r="O40" s="151">
        <f>F40-'[19]Selected 2 New '!BC41</f>
        <v>0</v>
      </c>
      <c r="P40" s="151">
        <f>G40-'[19]Selected 2 New '!BD41</f>
        <v>0</v>
      </c>
      <c r="Q40" s="151">
        <f>H40-'[19]Selected 2 New '!CF41</f>
        <v>0</v>
      </c>
      <c r="R40" s="151">
        <f>I40-'[19]Selected 2 New '!CG41</f>
        <v>0</v>
      </c>
      <c r="S40" s="151">
        <f>J40-'[19]Selected 2 New '!CH41</f>
        <v>0</v>
      </c>
      <c r="X40" s="151"/>
      <c r="Y40" s="151"/>
      <c r="Z40" s="151"/>
      <c r="AA40" s="151"/>
    </row>
    <row r="41" spans="1:27" ht="16.5">
      <c r="A41" s="123" t="s">
        <v>57</v>
      </c>
      <c r="B41" s="231">
        <v>20107.265370152581</v>
      </c>
      <c r="C41" s="231">
        <v>23976.920594944106</v>
      </c>
      <c r="D41" s="231">
        <v>24404.042944316021</v>
      </c>
      <c r="E41" s="231">
        <v>427.12234937191533</v>
      </c>
      <c r="F41" s="231">
        <v>4296.7775741634396</v>
      </c>
      <c r="G41" s="231">
        <v>1.7813895144732612</v>
      </c>
      <c r="H41" s="231">
        <v>22.80605789035846</v>
      </c>
      <c r="I41" s="231">
        <v>22.423723346005715</v>
      </c>
      <c r="J41" s="233">
        <v>21.36927869138097</v>
      </c>
      <c r="K41" s="151">
        <f>B41- '[19]Selected 2 New '!AG42</f>
        <v>0</v>
      </c>
      <c r="L41" s="151">
        <f>C41-'[19]Selected 2 New '!AR42</f>
        <v>0</v>
      </c>
      <c r="M41" s="151">
        <f>D41-'[19]Selected 2 New '!AS42</f>
        <v>0</v>
      </c>
      <c r="N41" s="151">
        <f>E41-'[19]Selected 2 New '!BB42</f>
        <v>0</v>
      </c>
      <c r="O41" s="151">
        <f>F41-'[19]Selected 2 New '!BC42</f>
        <v>0</v>
      </c>
      <c r="P41" s="151">
        <f>G41-'[19]Selected 2 New '!BD42</f>
        <v>0</v>
      </c>
      <c r="Q41" s="151">
        <f>H41-'[19]Selected 2 New '!CF42</f>
        <v>0</v>
      </c>
      <c r="R41" s="151">
        <f>I41-'[19]Selected 2 New '!CG42</f>
        <v>0</v>
      </c>
      <c r="S41" s="151">
        <f>J41-'[19]Selected 2 New '!CH42</f>
        <v>0</v>
      </c>
      <c r="X41" s="151"/>
      <c r="Y41" s="151"/>
      <c r="Z41" s="151"/>
      <c r="AA41" s="151"/>
    </row>
    <row r="42" spans="1:27" ht="16.5">
      <c r="A42" s="123" t="s">
        <v>10</v>
      </c>
      <c r="B42" s="231">
        <v>5580.9588908913602</v>
      </c>
      <c r="C42" s="231">
        <v>5674.1029982227838</v>
      </c>
      <c r="D42" s="231">
        <v>5500.9925908491805</v>
      </c>
      <c r="E42" s="231">
        <v>-173.11040737360327</v>
      </c>
      <c r="F42" s="231">
        <v>-79.966300042179682</v>
      </c>
      <c r="G42" s="231">
        <v>-3.0508858832457548</v>
      </c>
      <c r="H42" s="231">
        <v>6.1101177619301836</v>
      </c>
      <c r="I42" s="231">
        <v>45.540858579818007</v>
      </c>
      <c r="J42" s="233">
        <v>-1.432841588793849</v>
      </c>
      <c r="K42" s="151">
        <f>B42- '[19]Selected 2 New '!AG43</f>
        <v>0</v>
      </c>
      <c r="L42" s="151">
        <f>C42-'[19]Selected 2 New '!AR43</f>
        <v>0</v>
      </c>
      <c r="M42" s="151">
        <f>D42-'[19]Selected 2 New '!AS43</f>
        <v>0</v>
      </c>
      <c r="N42" s="151">
        <f>E42-'[19]Selected 2 New '!BB43</f>
        <v>0</v>
      </c>
      <c r="O42" s="151">
        <f>F42-'[19]Selected 2 New '!BC43</f>
        <v>0</v>
      </c>
      <c r="P42" s="151">
        <f>G42-'[19]Selected 2 New '!BD43</f>
        <v>0</v>
      </c>
      <c r="Q42" s="151">
        <f>H42-'[19]Selected 2 New '!CF43</f>
        <v>0</v>
      </c>
      <c r="R42" s="151">
        <f>I42-'[19]Selected 2 New '!CG43</f>
        <v>0</v>
      </c>
      <c r="S42" s="151">
        <f>J42-'[19]Selected 2 New '!CH43</f>
        <v>0</v>
      </c>
      <c r="X42" s="151"/>
      <c r="Y42" s="151"/>
      <c r="Z42" s="151"/>
      <c r="AA42" s="151"/>
    </row>
    <row r="43" spans="1:27" ht="16.5">
      <c r="A43" s="123" t="s">
        <v>71</v>
      </c>
      <c r="B43" s="231">
        <v>398.87142165000006</v>
      </c>
      <c r="C43" s="231">
        <v>264.12975648000003</v>
      </c>
      <c r="D43" s="231">
        <v>299.31523195000005</v>
      </c>
      <c r="E43" s="231">
        <v>35.185475470000029</v>
      </c>
      <c r="F43" s="231">
        <v>-99.556189700000004</v>
      </c>
      <c r="G43" s="231">
        <v>13.321284182028265</v>
      </c>
      <c r="H43" s="231">
        <v>-17.490597365071338</v>
      </c>
      <c r="I43" s="231">
        <v>-29.575831680143779</v>
      </c>
      <c r="J43" s="233">
        <v>-24.959469216462978</v>
      </c>
      <c r="K43" s="151">
        <f>B43- '[19]Selected 2 New '!AG44</f>
        <v>0</v>
      </c>
      <c r="L43" s="151">
        <f>C43-'[19]Selected 2 New '!AR44</f>
        <v>0</v>
      </c>
      <c r="M43" s="151">
        <f>D43-'[19]Selected 2 New '!AS44</f>
        <v>0</v>
      </c>
      <c r="N43" s="151">
        <f>E43-'[19]Selected 2 New '!BB44</f>
        <v>0</v>
      </c>
      <c r="O43" s="151">
        <f>F43-'[19]Selected 2 New '!BC44</f>
        <v>0</v>
      </c>
      <c r="P43" s="151">
        <f>G43-'[19]Selected 2 New '!BD44</f>
        <v>0</v>
      </c>
      <c r="Q43" s="151">
        <f>H43-'[19]Selected 2 New '!CF44</f>
        <v>0</v>
      </c>
      <c r="R43" s="151">
        <f>I43-'[19]Selected 2 New '!CG44</f>
        <v>0</v>
      </c>
      <c r="S43" s="151">
        <f>J43-'[19]Selected 2 New '!CH44</f>
        <v>0</v>
      </c>
      <c r="X43" s="151"/>
      <c r="Y43" s="151"/>
      <c r="Z43" s="151"/>
      <c r="AA43" s="151"/>
    </row>
    <row r="44" spans="1:27" ht="16.5">
      <c r="A44" s="123" t="s">
        <v>12</v>
      </c>
      <c r="B44" s="231">
        <v>1069.4794771689799</v>
      </c>
      <c r="C44" s="231">
        <v>1004.427357615873</v>
      </c>
      <c r="D44" s="231">
        <v>625.72745880418188</v>
      </c>
      <c r="E44" s="231">
        <v>-378.69989881169113</v>
      </c>
      <c r="F44" s="231">
        <v>-443.752018364798</v>
      </c>
      <c r="G44" s="231">
        <v>-37.70306492951169</v>
      </c>
      <c r="H44" s="231">
        <v>1.9031163194939325</v>
      </c>
      <c r="I44" s="231">
        <v>-64.584316031265374</v>
      </c>
      <c r="J44" s="233">
        <v>-41.492336023076795</v>
      </c>
      <c r="K44" s="151">
        <f>B44- '[19]Selected 2 New '!AG45</f>
        <v>0</v>
      </c>
      <c r="L44" s="151">
        <f>C44-'[19]Selected 2 New '!AR45</f>
        <v>0</v>
      </c>
      <c r="M44" s="151">
        <f>D44-'[19]Selected 2 New '!AS45</f>
        <v>0</v>
      </c>
      <c r="N44" s="151">
        <f>E44-'[19]Selected 2 New '!BB45</f>
        <v>0</v>
      </c>
      <c r="O44" s="151">
        <f>F44-'[19]Selected 2 New '!BC45</f>
        <v>0</v>
      </c>
      <c r="P44" s="151">
        <f>G44-'[19]Selected 2 New '!BD45</f>
        <v>0</v>
      </c>
      <c r="Q44" s="151">
        <f>H44-'[19]Selected 2 New '!CF45</f>
        <v>0</v>
      </c>
      <c r="R44" s="151">
        <f>I44-'[19]Selected 2 New '!CG45</f>
        <v>0</v>
      </c>
      <c r="S44" s="151">
        <f>J44-'[19]Selected 2 New '!CH45</f>
        <v>0</v>
      </c>
      <c r="X44" s="151"/>
      <c r="Y44" s="151"/>
      <c r="Z44" s="151"/>
      <c r="AA44" s="151"/>
    </row>
    <row r="45" spans="1:27" ht="16.5">
      <c r="A45" s="123" t="s">
        <v>72</v>
      </c>
      <c r="B45" s="231">
        <v>42841.803241312708</v>
      </c>
      <c r="C45" s="231">
        <v>44309.027829361126</v>
      </c>
      <c r="D45" s="231">
        <v>43895.243686090791</v>
      </c>
      <c r="E45" s="231">
        <v>-413.78414327033533</v>
      </c>
      <c r="F45" s="231">
        <v>1053.4404447780835</v>
      </c>
      <c r="G45" s="231">
        <v>-0.93385967497157196</v>
      </c>
      <c r="H45" s="231">
        <v>5.0666250770734678</v>
      </c>
      <c r="I45" s="231">
        <v>5.0716046662675751</v>
      </c>
      <c r="J45" s="233">
        <v>2.458907807508524</v>
      </c>
      <c r="K45" s="151">
        <f>B45- '[19]Selected 2 New '!AG46</f>
        <v>0</v>
      </c>
      <c r="L45" s="151">
        <f>C45-'[19]Selected 2 New '!AR46</f>
        <v>0</v>
      </c>
      <c r="M45" s="151">
        <f>D45-'[19]Selected 2 New '!AS46</f>
        <v>0</v>
      </c>
      <c r="N45" s="151">
        <f>E45-'[19]Selected 2 New '!BB46</f>
        <v>0</v>
      </c>
      <c r="O45" s="151">
        <f>F45-'[19]Selected 2 New '!BC46</f>
        <v>0</v>
      </c>
      <c r="P45" s="151">
        <f>G45-'[19]Selected 2 New '!BD46</f>
        <v>0</v>
      </c>
      <c r="Q45" s="151">
        <f>H45-'[19]Selected 2 New '!CF46</f>
        <v>0</v>
      </c>
      <c r="R45" s="151">
        <f>I45-'[19]Selected 2 New '!CG46</f>
        <v>0</v>
      </c>
      <c r="S45" s="151">
        <f>J45-'[19]Selected 2 New '!CH46</f>
        <v>0</v>
      </c>
      <c r="X45" s="151"/>
      <c r="Y45" s="151"/>
      <c r="Z45" s="151"/>
      <c r="AA45" s="151"/>
    </row>
    <row r="46" spans="1:27" ht="16.5">
      <c r="A46" s="123" t="s">
        <v>14</v>
      </c>
      <c r="B46" s="231">
        <v>55609.175487950626</v>
      </c>
      <c r="C46" s="231">
        <v>59474.129185421014</v>
      </c>
      <c r="D46" s="231">
        <v>59056.404025347758</v>
      </c>
      <c r="E46" s="231">
        <v>-417.72516007325612</v>
      </c>
      <c r="F46" s="231">
        <v>3447.2285373971317</v>
      </c>
      <c r="G46" s="231">
        <v>-0.70236448317035638</v>
      </c>
      <c r="H46" s="231">
        <v>6.8934479481685571</v>
      </c>
      <c r="I46" s="231">
        <v>7.8574474682532696</v>
      </c>
      <c r="J46" s="233">
        <v>6.199028320684377</v>
      </c>
      <c r="K46" s="151">
        <f>B46- '[19]Selected 2 New '!AG47</f>
        <v>0</v>
      </c>
      <c r="L46" s="151">
        <f>C46-'[19]Selected 2 New '!AR47</f>
        <v>0</v>
      </c>
      <c r="M46" s="151">
        <f>D46-'[19]Selected 2 New '!AS47</f>
        <v>0</v>
      </c>
      <c r="N46" s="151">
        <f>E46-'[19]Selected 2 New '!BB47</f>
        <v>0</v>
      </c>
      <c r="O46" s="151">
        <f>F46-'[19]Selected 2 New '!BC47</f>
        <v>0</v>
      </c>
      <c r="P46" s="151">
        <f>G46-'[19]Selected 2 New '!BD47</f>
        <v>0</v>
      </c>
      <c r="Q46" s="151">
        <f>H46-'[19]Selected 2 New '!CF47</f>
        <v>0</v>
      </c>
      <c r="R46" s="151">
        <f>I46-'[19]Selected 2 New '!CG47</f>
        <v>0</v>
      </c>
      <c r="S46" s="151">
        <f>J46-'[19]Selected 2 New '!CH47</f>
        <v>0</v>
      </c>
      <c r="X46" s="151"/>
      <c r="Y46" s="151"/>
      <c r="Z46" s="151"/>
      <c r="AA46" s="151"/>
    </row>
    <row r="47" spans="1:27" ht="16.5">
      <c r="A47" s="124"/>
      <c r="B47" s="230"/>
      <c r="C47" s="230"/>
      <c r="D47" s="230"/>
      <c r="E47" s="230"/>
      <c r="F47" s="230"/>
      <c r="G47" s="230"/>
      <c r="H47" s="230"/>
      <c r="I47" s="230"/>
      <c r="J47" s="232"/>
      <c r="K47" s="151">
        <f>B47- '[19]Selected 2 New '!AG48</f>
        <v>0</v>
      </c>
      <c r="L47" s="151">
        <f>C47-'[19]Selected 2 New '!AR48</f>
        <v>0</v>
      </c>
      <c r="M47" s="151">
        <f>D47-'[19]Selected 2 New '!AS48</f>
        <v>0</v>
      </c>
      <c r="N47" s="151">
        <f>E47-'[19]Selected 2 New '!BB48</f>
        <v>0</v>
      </c>
      <c r="O47" s="151">
        <f>F47-'[19]Selected 2 New '!BC48</f>
        <v>0</v>
      </c>
      <c r="P47" s="151">
        <f>G47-'[19]Selected 2 New '!BD48</f>
        <v>0</v>
      </c>
      <c r="Q47" s="151">
        <f>H47-'[19]Selected 2 New '!CF48</f>
        <v>0</v>
      </c>
      <c r="R47" s="151">
        <f>I47-'[19]Selected 2 New '!CG48</f>
        <v>0</v>
      </c>
      <c r="S47" s="151">
        <f>J47-'[19]Selected 2 New '!CH48</f>
        <v>0</v>
      </c>
      <c r="X47" s="151"/>
      <c r="Y47" s="151"/>
      <c r="Z47" s="151"/>
      <c r="AA47" s="151"/>
    </row>
    <row r="48" spans="1:27" ht="16.5">
      <c r="A48" s="121" t="s">
        <v>59</v>
      </c>
      <c r="B48" s="230">
        <v>152561.18921536481</v>
      </c>
      <c r="C48" s="230">
        <v>159470.63941119422</v>
      </c>
      <c r="D48" s="230">
        <v>163879.89515288849</v>
      </c>
      <c r="E48" s="230">
        <v>4409.2557416942727</v>
      </c>
      <c r="F48" s="230">
        <v>11318.705937523686</v>
      </c>
      <c r="G48" s="230">
        <v>2.7649326283348188</v>
      </c>
      <c r="H48" s="230">
        <v>6.4488867580837734</v>
      </c>
      <c r="I48" s="230">
        <v>6.2115727540815726</v>
      </c>
      <c r="J48" s="232">
        <v>7.4191253986264627</v>
      </c>
      <c r="K48" s="151">
        <f>B48- '[19]Selected 2 New '!AG49</f>
        <v>0</v>
      </c>
      <c r="L48" s="151">
        <f>C48-'[19]Selected 2 New '!AR49</f>
        <v>0</v>
      </c>
      <c r="M48" s="151">
        <f>D48-'[19]Selected 2 New '!AS49</f>
        <v>0</v>
      </c>
      <c r="N48" s="151">
        <f>E48-'[19]Selected 2 New '!BB49</f>
        <v>0</v>
      </c>
      <c r="O48" s="151">
        <f>F48-'[19]Selected 2 New '!BC49</f>
        <v>0</v>
      </c>
      <c r="P48" s="151">
        <f>G48-'[19]Selected 2 New '!BD49</f>
        <v>0</v>
      </c>
      <c r="Q48" s="151">
        <f>H48-'[19]Selected 2 New '!CF49</f>
        <v>0</v>
      </c>
      <c r="R48" s="151">
        <f>I48-'[19]Selected 2 New '!CG49</f>
        <v>0</v>
      </c>
      <c r="S48" s="151">
        <f>J48-'[19]Selected 2 New '!CH49</f>
        <v>0</v>
      </c>
      <c r="X48" s="151"/>
      <c r="Y48" s="151"/>
      <c r="Z48" s="151"/>
      <c r="AA48" s="151"/>
    </row>
    <row r="49" spans="1:27" ht="16.5">
      <c r="A49" s="121" t="s">
        <v>73</v>
      </c>
      <c r="B49" s="230">
        <v>6631.3143806699991</v>
      </c>
      <c r="C49" s="230">
        <v>8440.9036106500007</v>
      </c>
      <c r="D49" s="230">
        <v>8369.2672017100012</v>
      </c>
      <c r="E49" s="230">
        <v>-71.636408939999455</v>
      </c>
      <c r="F49" s="230">
        <v>1737.9528210400022</v>
      </c>
      <c r="G49" s="230">
        <v>-0.84868175546530722</v>
      </c>
      <c r="H49" s="230">
        <v>8.82142440204548</v>
      </c>
      <c r="I49" s="230">
        <v>6.9742719434400726</v>
      </c>
      <c r="J49" s="232">
        <v>26.208270657564682</v>
      </c>
      <c r="K49" s="151">
        <f>B49- '[19]Selected 2 New '!AG50</f>
        <v>0</v>
      </c>
      <c r="L49" s="151">
        <f>C49-'[19]Selected 2 New '!AR50</f>
        <v>0</v>
      </c>
      <c r="M49" s="151">
        <f>D49-'[19]Selected 2 New '!AS50</f>
        <v>0</v>
      </c>
      <c r="N49" s="151">
        <f>E49-'[19]Selected 2 New '!BB50</f>
        <v>0</v>
      </c>
      <c r="O49" s="151">
        <f>F49-'[19]Selected 2 New '!BC50</f>
        <v>0</v>
      </c>
      <c r="P49" s="151">
        <f>G49-'[19]Selected 2 New '!BD50</f>
        <v>0</v>
      </c>
      <c r="Q49" s="151">
        <f>H49-'[19]Selected 2 New '!CF50</f>
        <v>0</v>
      </c>
      <c r="R49" s="151">
        <f>I49-'[19]Selected 2 New '!CG50</f>
        <v>0</v>
      </c>
      <c r="S49" s="151">
        <f>J49-'[19]Selected 2 New '!CH50</f>
        <v>0</v>
      </c>
      <c r="X49" s="151"/>
      <c r="Y49" s="151"/>
      <c r="Z49" s="151"/>
      <c r="AA49" s="151"/>
    </row>
    <row r="50" spans="1:27" ht="16.5">
      <c r="A50" s="123" t="s">
        <v>52</v>
      </c>
      <c r="B50" s="231">
        <v>4049.8056045899993</v>
      </c>
      <c r="C50" s="231">
        <v>4963.1835334699999</v>
      </c>
      <c r="D50" s="231">
        <v>4592.4788217300002</v>
      </c>
      <c r="E50" s="231">
        <v>-370.70471173999977</v>
      </c>
      <c r="F50" s="231">
        <v>542.67321714000082</v>
      </c>
      <c r="G50" s="231">
        <v>-7.4690913451032941</v>
      </c>
      <c r="H50" s="231">
        <v>13.787403792036912</v>
      </c>
      <c r="I50" s="231">
        <v>10.685866557997173</v>
      </c>
      <c r="J50" s="233">
        <v>13.399981878758368</v>
      </c>
      <c r="K50" s="151">
        <f>B50- '[19]Selected 2 New '!AG51</f>
        <v>0</v>
      </c>
      <c r="L50" s="151">
        <f>C50-'[19]Selected 2 New '!AR51</f>
        <v>0</v>
      </c>
      <c r="M50" s="151">
        <f>D50-'[19]Selected 2 New '!AS51</f>
        <v>0</v>
      </c>
      <c r="N50" s="151">
        <f>E50-'[19]Selected 2 New '!BB51</f>
        <v>0</v>
      </c>
      <c r="O50" s="151">
        <f>F50-'[19]Selected 2 New '!BC51</f>
        <v>0</v>
      </c>
      <c r="P50" s="151">
        <f>G50-'[19]Selected 2 New '!BD51</f>
        <v>0</v>
      </c>
      <c r="Q50" s="151">
        <f>H50-'[19]Selected 2 New '!CF51</f>
        <v>0</v>
      </c>
      <c r="R50" s="151">
        <f>I50-'[19]Selected 2 New '!CG51</f>
        <v>0</v>
      </c>
      <c r="S50" s="151">
        <f>J50-'[19]Selected 2 New '!CH51</f>
        <v>0</v>
      </c>
      <c r="X50" s="151"/>
      <c r="Y50" s="151"/>
      <c r="Z50" s="151"/>
      <c r="AA50" s="151"/>
    </row>
    <row r="51" spans="1:27" ht="16.5">
      <c r="A51" s="123" t="s">
        <v>74</v>
      </c>
      <c r="B51" s="231">
        <v>554.26009012999998</v>
      </c>
      <c r="C51" s="231">
        <v>474.63772110999992</v>
      </c>
      <c r="D51" s="231">
        <v>470.97641892000001</v>
      </c>
      <c r="E51" s="231">
        <v>-3.6613021899999012</v>
      </c>
      <c r="F51" s="231">
        <v>-83.283671209999966</v>
      </c>
      <c r="G51" s="231">
        <v>-0.7713887934228012</v>
      </c>
      <c r="H51" s="231">
        <v>-19.227666535393467</v>
      </c>
      <c r="I51" s="231">
        <v>-14.814910960053552</v>
      </c>
      <c r="J51" s="233">
        <v>-15.026099243491629</v>
      </c>
      <c r="K51" s="151">
        <f>B51- '[19]Selected 2 New '!AG52</f>
        <v>0</v>
      </c>
      <c r="L51" s="151">
        <f>C51-'[19]Selected 2 New '!AR52</f>
        <v>0</v>
      </c>
      <c r="M51" s="151">
        <f>D51-'[19]Selected 2 New '!AS52</f>
        <v>0</v>
      </c>
      <c r="N51" s="151">
        <f>E51-'[19]Selected 2 New '!BB52</f>
        <v>0</v>
      </c>
      <c r="O51" s="151">
        <f>F51-'[19]Selected 2 New '!BC52</f>
        <v>0</v>
      </c>
      <c r="P51" s="151">
        <f>G51-'[19]Selected 2 New '!BD52</f>
        <v>0</v>
      </c>
      <c r="Q51" s="151">
        <f>H51-'[19]Selected 2 New '!CF52</f>
        <v>0</v>
      </c>
      <c r="R51" s="151">
        <f>I51-'[19]Selected 2 New '!CG52</f>
        <v>0</v>
      </c>
      <c r="S51" s="151">
        <f>J51-'[19]Selected 2 New '!CH52</f>
        <v>0</v>
      </c>
      <c r="X51" s="151"/>
      <c r="Y51" s="151"/>
      <c r="Z51" s="151"/>
      <c r="AA51" s="151"/>
    </row>
    <row r="52" spans="1:27" ht="16.5">
      <c r="A52" s="123" t="s">
        <v>68</v>
      </c>
      <c r="B52" s="231">
        <v>524.01396863000002</v>
      </c>
      <c r="C52" s="231">
        <v>509.58306871999997</v>
      </c>
      <c r="D52" s="231">
        <v>477.35824491</v>
      </c>
      <c r="E52" s="231">
        <v>-32.224823809999975</v>
      </c>
      <c r="F52" s="231">
        <v>-46.655723720000026</v>
      </c>
      <c r="G52" s="231">
        <v>-6.3237626577633677</v>
      </c>
      <c r="H52" s="231">
        <v>87.4769911724118</v>
      </c>
      <c r="I52" s="231">
        <v>-40.663152264011302</v>
      </c>
      <c r="J52" s="233">
        <v>-8.9035267212395723</v>
      </c>
      <c r="K52" s="151">
        <f>B52- '[19]Selected 2 New '!AG53</f>
        <v>0</v>
      </c>
      <c r="L52" s="151">
        <f>C52-'[19]Selected 2 New '!AR53</f>
        <v>0</v>
      </c>
      <c r="M52" s="151">
        <f>D52-'[19]Selected 2 New '!AS53</f>
        <v>0</v>
      </c>
      <c r="N52" s="151">
        <f>E52-'[19]Selected 2 New '!BB53</f>
        <v>0</v>
      </c>
      <c r="O52" s="151">
        <f>F52-'[19]Selected 2 New '!BC53</f>
        <v>0</v>
      </c>
      <c r="P52" s="151">
        <f>G52-'[19]Selected 2 New '!BD53</f>
        <v>0</v>
      </c>
      <c r="Q52" s="151">
        <f>H52-'[19]Selected 2 New '!CF53</f>
        <v>0</v>
      </c>
      <c r="R52" s="151">
        <f>I52-'[19]Selected 2 New '!CG53</f>
        <v>0</v>
      </c>
      <c r="S52" s="151">
        <f>J52-'[19]Selected 2 New '!CH53</f>
        <v>0</v>
      </c>
      <c r="X52" s="151"/>
      <c r="Y52" s="151"/>
      <c r="Z52" s="151"/>
      <c r="AA52" s="151"/>
    </row>
    <row r="53" spans="1:27" ht="16.5">
      <c r="A53" s="123" t="s">
        <v>75</v>
      </c>
      <c r="B53" s="231">
        <v>1503.2347173200001</v>
      </c>
      <c r="C53" s="231">
        <v>2493.4992873500014</v>
      </c>
      <c r="D53" s="231">
        <v>2828.4537161500002</v>
      </c>
      <c r="E53" s="231">
        <v>334.95442879999882</v>
      </c>
      <c r="F53" s="231">
        <v>1325.2189988300001</v>
      </c>
      <c r="G53" s="231">
        <v>13.433107059596395</v>
      </c>
      <c r="H53" s="231">
        <v>-10.633701862796954</v>
      </c>
      <c r="I53" s="231">
        <v>25.264662969294861</v>
      </c>
      <c r="J53" s="233">
        <v>88.157822831063271</v>
      </c>
      <c r="K53" s="151">
        <f>B53- '[19]Selected 2 New '!AG54</f>
        <v>0</v>
      </c>
      <c r="L53" s="151">
        <f>C53-'[19]Selected 2 New '!AR54</f>
        <v>0</v>
      </c>
      <c r="M53" s="151">
        <f>D53-'[19]Selected 2 New '!AS54</f>
        <v>0</v>
      </c>
      <c r="N53" s="151">
        <f>E53-'[19]Selected 2 New '!BB54</f>
        <v>0</v>
      </c>
      <c r="O53" s="151">
        <f>F53-'[19]Selected 2 New '!BC54</f>
        <v>0</v>
      </c>
      <c r="P53" s="151">
        <f>G53-'[19]Selected 2 New '!BD54</f>
        <v>0</v>
      </c>
      <c r="Q53" s="151">
        <f>H53-'[19]Selected 2 New '!CF54</f>
        <v>0</v>
      </c>
      <c r="R53" s="151">
        <f>I53-'[19]Selected 2 New '!CG54</f>
        <v>0</v>
      </c>
      <c r="S53" s="151">
        <f>J53-'[19]Selected 2 New '!CH54</f>
        <v>0</v>
      </c>
      <c r="X53" s="151"/>
      <c r="Y53" s="151"/>
      <c r="Z53" s="151"/>
      <c r="AA53" s="151"/>
    </row>
    <row r="54" spans="1:27" ht="16.5">
      <c r="A54" s="121" t="s">
        <v>76</v>
      </c>
      <c r="B54" s="230">
        <v>145929.87483469481</v>
      </c>
      <c r="C54" s="230">
        <v>151029.73580054421</v>
      </c>
      <c r="D54" s="230">
        <v>155510.6279511785</v>
      </c>
      <c r="E54" s="230">
        <v>4480.8921506342886</v>
      </c>
      <c r="F54" s="230">
        <v>9580.7531164836837</v>
      </c>
      <c r="G54" s="230">
        <v>2.9668939873879623</v>
      </c>
      <c r="H54" s="230">
        <v>6.3307201557551025</v>
      </c>
      <c r="I54" s="230">
        <v>6.169267019272624</v>
      </c>
      <c r="J54" s="232">
        <v>6.5653130500773074</v>
      </c>
      <c r="K54" s="151">
        <f>B54- '[19]Selected 2 New '!AG55</f>
        <v>0</v>
      </c>
      <c r="L54" s="151">
        <f>C54-'[19]Selected 2 New '!AR55</f>
        <v>0</v>
      </c>
      <c r="M54" s="151">
        <f>D54-'[19]Selected 2 New '!AS55</f>
        <v>0</v>
      </c>
      <c r="N54" s="151">
        <f>E54-'[19]Selected 2 New '!BB55</f>
        <v>0</v>
      </c>
      <c r="O54" s="151">
        <f>F54-'[19]Selected 2 New '!BC55</f>
        <v>0</v>
      </c>
      <c r="P54" s="151">
        <f>G54-'[19]Selected 2 New '!BD55</f>
        <v>0</v>
      </c>
      <c r="Q54" s="151">
        <f>H54-'[19]Selected 2 New '!CF55</f>
        <v>0</v>
      </c>
      <c r="R54" s="151">
        <f>I54-'[19]Selected 2 New '!CG55</f>
        <v>0</v>
      </c>
      <c r="S54" s="151">
        <f>J54-'[19]Selected 2 New '!CH55</f>
        <v>0</v>
      </c>
      <c r="X54" s="151"/>
      <c r="Y54" s="151"/>
      <c r="Z54" s="151"/>
      <c r="AA54" s="151"/>
    </row>
    <row r="55" spans="1:27" ht="16.5">
      <c r="A55" s="121" t="s">
        <v>77</v>
      </c>
      <c r="B55" s="230">
        <v>104032.83220270509</v>
      </c>
      <c r="C55" s="230">
        <v>113776.0370312025</v>
      </c>
      <c r="D55" s="230">
        <v>117879.38825887023</v>
      </c>
      <c r="E55" s="230">
        <v>4103.3512276677211</v>
      </c>
      <c r="F55" s="230">
        <v>13846.556056165136</v>
      </c>
      <c r="G55" s="230">
        <v>3.6065162179470036</v>
      </c>
      <c r="H55" s="230">
        <v>10.334074632235428</v>
      </c>
      <c r="I55" s="230">
        <v>11.8827792656474</v>
      </c>
      <c r="J55" s="232">
        <v>13.309794382205723</v>
      </c>
      <c r="K55" s="151">
        <f>B55- '[19]Selected 2 New '!AG56</f>
        <v>0</v>
      </c>
      <c r="L55" s="151">
        <f>C55-'[19]Selected 2 New '!AR56</f>
        <v>0</v>
      </c>
      <c r="M55" s="151">
        <f>D55-'[19]Selected 2 New '!AS56</f>
        <v>0</v>
      </c>
      <c r="N55" s="151">
        <f>E55-'[19]Selected 2 New '!BB56</f>
        <v>0</v>
      </c>
      <c r="O55" s="151">
        <f>F55-'[19]Selected 2 New '!BC56</f>
        <v>0</v>
      </c>
      <c r="P55" s="151">
        <f>G55-'[19]Selected 2 New '!BD56</f>
        <v>0</v>
      </c>
      <c r="Q55" s="151">
        <f>H55-'[19]Selected 2 New '!CF56</f>
        <v>0</v>
      </c>
      <c r="R55" s="151">
        <f>I55-'[19]Selected 2 New '!CG56</f>
        <v>0</v>
      </c>
      <c r="S55" s="151">
        <f>J55-'[19]Selected 2 New '!CH56</f>
        <v>0</v>
      </c>
      <c r="X55" s="151"/>
      <c r="Y55" s="151"/>
      <c r="Z55" s="151"/>
      <c r="AA55" s="151"/>
    </row>
    <row r="56" spans="1:27" ht="15">
      <c r="A56" s="125" t="s">
        <v>78</v>
      </c>
      <c r="B56" s="231">
        <v>49172.212144549536</v>
      </c>
      <c r="C56" s="231">
        <v>54728.575698768844</v>
      </c>
      <c r="D56" s="231">
        <v>58411.182934474949</v>
      </c>
      <c r="E56" s="231">
        <v>3682.6072357061057</v>
      </c>
      <c r="F56" s="231">
        <v>9238.9707899254136</v>
      </c>
      <c r="G56" s="231">
        <v>6.7288563400142607</v>
      </c>
      <c r="H56" s="231">
        <v>5.0080552237196798</v>
      </c>
      <c r="I56" s="231">
        <v>12.216213285492145</v>
      </c>
      <c r="J56" s="233">
        <v>18.789007829800269</v>
      </c>
      <c r="K56" s="151">
        <f>B56- '[19]Selected 2 New '!AG57</f>
        <v>0</v>
      </c>
      <c r="L56" s="151">
        <f>C56-'[19]Selected 2 New '!AR57</f>
        <v>0</v>
      </c>
      <c r="M56" s="151">
        <f>D56-'[19]Selected 2 New '!AS57</f>
        <v>0</v>
      </c>
      <c r="N56" s="151">
        <f>E56-'[19]Selected 2 New '!BB57</f>
        <v>0</v>
      </c>
      <c r="O56" s="151">
        <f>F56-'[19]Selected 2 New '!BC57</f>
        <v>0</v>
      </c>
      <c r="P56" s="151">
        <f>G56-'[19]Selected 2 New '!BD57</f>
        <v>0</v>
      </c>
      <c r="Q56" s="151">
        <f>H56-'[19]Selected 2 New '!CF57</f>
        <v>0</v>
      </c>
      <c r="R56" s="151">
        <f>I56-'[19]Selected 2 New '!CG57</f>
        <v>0</v>
      </c>
      <c r="S56" s="151">
        <f>J56-'[19]Selected 2 New '!CH57</f>
        <v>0</v>
      </c>
      <c r="X56" s="151"/>
      <c r="Y56" s="151"/>
      <c r="Z56" s="151"/>
      <c r="AA56" s="151"/>
    </row>
    <row r="57" spans="1:27" ht="15">
      <c r="A57" s="125" t="s">
        <v>75</v>
      </c>
      <c r="B57" s="231">
        <v>54860.62005815556</v>
      </c>
      <c r="C57" s="231">
        <v>59047.461332433661</v>
      </c>
      <c r="D57" s="231">
        <v>59468.205324395269</v>
      </c>
      <c r="E57" s="231">
        <v>420.74399196160812</v>
      </c>
      <c r="F57" s="231">
        <v>4607.5852662397083</v>
      </c>
      <c r="G57" s="231">
        <v>0.7125522121820751</v>
      </c>
      <c r="H57" s="231">
        <v>15.356611755574207</v>
      </c>
      <c r="I57" s="231">
        <v>11.575498024543123</v>
      </c>
      <c r="J57" s="233">
        <v>8.398711610177557</v>
      </c>
      <c r="K57" s="151">
        <f>B57- '[19]Selected 2 New '!AG58</f>
        <v>0</v>
      </c>
      <c r="L57" s="151">
        <f>C57-'[19]Selected 2 New '!AR58</f>
        <v>0</v>
      </c>
      <c r="M57" s="151">
        <f>D57-'[19]Selected 2 New '!AS58</f>
        <v>0</v>
      </c>
      <c r="N57" s="151">
        <f>E57-'[19]Selected 2 New '!BB58</f>
        <v>0</v>
      </c>
      <c r="O57" s="151">
        <f>F57-'[19]Selected 2 New '!BC58</f>
        <v>0</v>
      </c>
      <c r="P57" s="151">
        <f>G57-'[19]Selected 2 New '!BD58</f>
        <v>0</v>
      </c>
      <c r="Q57" s="151">
        <f>H57-'[19]Selected 2 New '!CF58</f>
        <v>0</v>
      </c>
      <c r="R57" s="151">
        <f>I57-'[19]Selected 2 New '!CG58</f>
        <v>0</v>
      </c>
      <c r="S57" s="151">
        <f>J57-'[19]Selected 2 New '!CH58</f>
        <v>0</v>
      </c>
      <c r="X57" s="151"/>
      <c r="Y57" s="151"/>
      <c r="Z57" s="151"/>
      <c r="AA57" s="151"/>
    </row>
    <row r="58" spans="1:27" ht="16.5">
      <c r="A58" s="121" t="s">
        <v>79</v>
      </c>
      <c r="B58" s="230">
        <v>3317.7675657099994</v>
      </c>
      <c r="C58" s="230">
        <v>3507.0951776599995</v>
      </c>
      <c r="D58" s="230">
        <v>4321.6156959199998</v>
      </c>
      <c r="E58" s="230">
        <v>814.52051826000024</v>
      </c>
      <c r="F58" s="230">
        <v>1003.8481302100004</v>
      </c>
      <c r="G58" s="230">
        <v>23.224933370740857</v>
      </c>
      <c r="H58" s="230">
        <v>14.479850841212993</v>
      </c>
      <c r="I58" s="230">
        <v>-1.7006904113414265</v>
      </c>
      <c r="J58" s="232">
        <v>30.256734696698913</v>
      </c>
      <c r="K58" s="151">
        <f>B58- '[19]Selected 2 New '!AG59</f>
        <v>0</v>
      </c>
      <c r="L58" s="151">
        <f>C58-'[19]Selected 2 New '!AR59</f>
        <v>0</v>
      </c>
      <c r="M58" s="151">
        <f>D58-'[19]Selected 2 New '!AS59</f>
        <v>0</v>
      </c>
      <c r="N58" s="151">
        <f>E58-'[19]Selected 2 New '!BB59</f>
        <v>0</v>
      </c>
      <c r="O58" s="151">
        <f>F58-'[19]Selected 2 New '!BC59</f>
        <v>0</v>
      </c>
      <c r="P58" s="151">
        <f>G58-'[19]Selected 2 New '!BD59</f>
        <v>0</v>
      </c>
      <c r="Q58" s="151">
        <f>H58-'[19]Selected 2 New '!CF59</f>
        <v>0</v>
      </c>
      <c r="R58" s="151">
        <f>I58-'[19]Selected 2 New '!CG59</f>
        <v>0</v>
      </c>
      <c r="S58" s="151">
        <f>J58-'[19]Selected 2 New '!CH59</f>
        <v>0</v>
      </c>
      <c r="X58" s="151"/>
      <c r="Y58" s="151"/>
      <c r="Z58" s="151"/>
      <c r="AA58" s="151"/>
    </row>
    <row r="59" spans="1:27" ht="16.5">
      <c r="A59" s="121" t="s">
        <v>80</v>
      </c>
      <c r="B59" s="230">
        <v>0</v>
      </c>
      <c r="C59" s="230">
        <v>0</v>
      </c>
      <c r="D59" s="230">
        <v>0</v>
      </c>
      <c r="E59" s="230">
        <v>0</v>
      </c>
      <c r="F59" s="230">
        <v>0</v>
      </c>
      <c r="G59" s="230">
        <v>0</v>
      </c>
      <c r="H59" s="230">
        <v>0</v>
      </c>
      <c r="I59" s="230">
        <v>0</v>
      </c>
      <c r="J59" s="232">
        <v>0</v>
      </c>
      <c r="K59" s="151">
        <f>B59- '[19]Selected 2 New '!AG60</f>
        <v>0</v>
      </c>
      <c r="L59" s="151">
        <f>C59-'[19]Selected 2 New '!AR60</f>
        <v>0</v>
      </c>
      <c r="M59" s="151">
        <f>D59-'[19]Selected 2 New '!AS60</f>
        <v>0</v>
      </c>
      <c r="N59" s="151">
        <f>E59-'[19]Selected 2 New '!BB60</f>
        <v>0</v>
      </c>
      <c r="O59" s="151">
        <f>F59-'[19]Selected 2 New '!BC60</f>
        <v>0</v>
      </c>
      <c r="P59" s="151" t="e">
        <f>G59-'[19]Selected 2 New '!BD60</f>
        <v>#DIV/0!</v>
      </c>
      <c r="Q59" s="151">
        <f>H59-'[19]Selected 2 New '!CF60</f>
        <v>0</v>
      </c>
      <c r="R59" s="151">
        <f>I59-'[19]Selected 2 New '!CG60</f>
        <v>0</v>
      </c>
      <c r="S59" s="151" t="e">
        <f>J59-'[19]Selected 2 New '!CH60</f>
        <v>#DIV/0!</v>
      </c>
      <c r="X59" s="151"/>
      <c r="Y59" s="151"/>
      <c r="Z59" s="151"/>
      <c r="AA59" s="151"/>
    </row>
    <row r="60" spans="1:27" ht="16.5">
      <c r="A60" s="121" t="s">
        <v>81</v>
      </c>
      <c r="B60" s="230">
        <v>30320.894296069997</v>
      </c>
      <c r="C60" s="230">
        <v>24681.382306350002</v>
      </c>
      <c r="D60" s="230">
        <v>25137.834780170007</v>
      </c>
      <c r="E60" s="230">
        <v>456.45247382000525</v>
      </c>
      <c r="F60" s="230">
        <v>-5183.0595158999895</v>
      </c>
      <c r="G60" s="230">
        <v>1.8493796990558735</v>
      </c>
      <c r="H60" s="230">
        <v>-3.9621898449413351</v>
      </c>
      <c r="I60" s="230">
        <v>-18.150156386256782</v>
      </c>
      <c r="J60" s="232">
        <v>-17.094019276904334</v>
      </c>
      <c r="K60" s="151">
        <f>B60- '[19]Selected 2 New '!AG61</f>
        <v>0</v>
      </c>
      <c r="L60" s="151">
        <f>C60-'[19]Selected 2 New '!AR61</f>
        <v>0</v>
      </c>
      <c r="M60" s="151">
        <f>D60-'[19]Selected 2 New '!AS61</f>
        <v>0</v>
      </c>
      <c r="N60" s="151">
        <f>E60-'[19]Selected 2 New '!BB61</f>
        <v>0</v>
      </c>
      <c r="O60" s="151">
        <f>F60-'[19]Selected 2 New '!BC61</f>
        <v>0</v>
      </c>
      <c r="P60" s="151">
        <f>G60-'[19]Selected 2 New '!BD61</f>
        <v>0</v>
      </c>
      <c r="Q60" s="151">
        <f>H60-'[19]Selected 2 New '!CF61</f>
        <v>0</v>
      </c>
      <c r="R60" s="151">
        <f>I60-'[19]Selected 2 New '!CG61</f>
        <v>0</v>
      </c>
      <c r="S60" s="151">
        <f>J60-'[19]Selected 2 New '!CH61</f>
        <v>0</v>
      </c>
      <c r="X60" s="151"/>
      <c r="Y60" s="151"/>
      <c r="Z60" s="151"/>
      <c r="AA60" s="151"/>
    </row>
    <row r="61" spans="1:27" ht="16.5">
      <c r="A61" s="121" t="s">
        <v>82</v>
      </c>
      <c r="B61" s="230">
        <v>2312.3073252999998</v>
      </c>
      <c r="C61" s="230">
        <v>2045.8010921199998</v>
      </c>
      <c r="D61" s="230">
        <v>2183.1807379399997</v>
      </c>
      <c r="E61" s="230">
        <v>137.37964581999995</v>
      </c>
      <c r="F61" s="230">
        <v>-129.12658736000003</v>
      </c>
      <c r="G61" s="230">
        <v>6.7152005319166932</v>
      </c>
      <c r="H61" s="230">
        <v>-4.4083787804927539</v>
      </c>
      <c r="I61" s="230">
        <v>11.645153695137083</v>
      </c>
      <c r="J61" s="232">
        <v>-5.5843177049680008</v>
      </c>
      <c r="K61" s="151">
        <f>B61- '[19]Selected 2 New '!AG62</f>
        <v>0</v>
      </c>
      <c r="L61" s="151">
        <f>C61-'[19]Selected 2 New '!AR62</f>
        <v>0</v>
      </c>
      <c r="M61" s="151">
        <f>D61-'[19]Selected 2 New '!AS62</f>
        <v>0</v>
      </c>
      <c r="N61" s="151">
        <f>E61-'[19]Selected 2 New '!BB62</f>
        <v>0</v>
      </c>
      <c r="O61" s="151">
        <f>F61-'[19]Selected 2 New '!BC62</f>
        <v>0</v>
      </c>
      <c r="P61" s="151">
        <f>G61-'[19]Selected 2 New '!BD62</f>
        <v>0</v>
      </c>
      <c r="Q61" s="151">
        <f>H61-'[19]Selected 2 New '!CF62</f>
        <v>0</v>
      </c>
      <c r="R61" s="151">
        <f>I61-'[19]Selected 2 New '!CG62</f>
        <v>0</v>
      </c>
      <c r="S61" s="151">
        <f>J61-'[19]Selected 2 New '!CH62</f>
        <v>0</v>
      </c>
      <c r="X61" s="151"/>
      <c r="Y61" s="151"/>
      <c r="Z61" s="151"/>
      <c r="AA61" s="151"/>
    </row>
    <row r="62" spans="1:27" ht="16.5">
      <c r="A62" s="121" t="s">
        <v>83</v>
      </c>
      <c r="B62" s="230">
        <v>448.35775651999995</v>
      </c>
      <c r="C62" s="230">
        <v>902.77633944000002</v>
      </c>
      <c r="D62" s="230">
        <v>213.24816068000001</v>
      </c>
      <c r="E62" s="230">
        <v>-689.52817875999995</v>
      </c>
      <c r="F62" s="230">
        <v>-235.10959583999994</v>
      </c>
      <c r="G62" s="230">
        <v>-76.378627644109542</v>
      </c>
      <c r="H62" s="230">
        <v>35.213365417137908</v>
      </c>
      <c r="I62" s="230">
        <v>66.686434865339578</v>
      </c>
      <c r="J62" s="232">
        <v>-52.437945462311276</v>
      </c>
      <c r="K62" s="151">
        <f>B62- '[19]Selected 2 New '!AG63</f>
        <v>0</v>
      </c>
      <c r="L62" s="151">
        <f>C62-'[19]Selected 2 New '!AR63</f>
        <v>0</v>
      </c>
      <c r="M62" s="151">
        <f>D62-'[19]Selected 2 New '!AS63</f>
        <v>0</v>
      </c>
      <c r="N62" s="151">
        <f>E62-'[19]Selected 2 New '!BB63</f>
        <v>0</v>
      </c>
      <c r="O62" s="151">
        <f>F62-'[19]Selected 2 New '!BC63</f>
        <v>0</v>
      </c>
      <c r="P62" s="151">
        <f>G62-'[19]Selected 2 New '!BD63</f>
        <v>0</v>
      </c>
      <c r="Q62" s="151">
        <f>H62-'[19]Selected 2 New '!CF63</f>
        <v>0</v>
      </c>
      <c r="R62" s="151">
        <f>I62-'[19]Selected 2 New '!CG63</f>
        <v>0</v>
      </c>
      <c r="S62" s="151">
        <f>J62-'[19]Selected 2 New '!CH63</f>
        <v>0</v>
      </c>
      <c r="X62" s="151"/>
      <c r="Y62" s="151"/>
      <c r="Z62" s="151"/>
      <c r="AA62" s="151"/>
    </row>
    <row r="63" spans="1:27" ht="16.5">
      <c r="A63" s="121" t="s">
        <v>68</v>
      </c>
      <c r="B63" s="230">
        <v>83.081000000000003</v>
      </c>
      <c r="C63" s="230">
        <v>8.6000213499999987</v>
      </c>
      <c r="D63" s="230">
        <v>8.6342748900000004</v>
      </c>
      <c r="E63" s="230">
        <v>3.4253540000001692E-2</v>
      </c>
      <c r="F63" s="230">
        <v>-74.446725110000003</v>
      </c>
      <c r="G63" s="230">
        <v>0.39829598795127197</v>
      </c>
      <c r="H63" s="230">
        <v>649.80748248686507</v>
      </c>
      <c r="I63" s="230">
        <v>653.06666812609456</v>
      </c>
      <c r="J63" s="232">
        <v>-89.607401343267412</v>
      </c>
      <c r="K63" s="151">
        <f>B63- '[19]Selected 2 New '!AG64</f>
        <v>0</v>
      </c>
      <c r="L63" s="151">
        <f>C63-'[19]Selected 2 New '!AR64</f>
        <v>0</v>
      </c>
      <c r="M63" s="151">
        <f>D63-'[19]Selected 2 New '!AS64</f>
        <v>0</v>
      </c>
      <c r="N63" s="151">
        <f>E63-'[19]Selected 2 New '!BB64</f>
        <v>0</v>
      </c>
      <c r="O63" s="151">
        <f>F63-'[19]Selected 2 New '!BC64</f>
        <v>0</v>
      </c>
      <c r="P63" s="151">
        <f>G63-'[19]Selected 2 New '!BD64</f>
        <v>0</v>
      </c>
      <c r="Q63" s="151">
        <f>H63-'[19]Selected 2 New '!CF64</f>
        <v>0</v>
      </c>
      <c r="R63" s="151">
        <f>I63-'[19]Selected 2 New '!CG64</f>
        <v>0</v>
      </c>
      <c r="S63" s="151">
        <f>J63-'[19]Selected 2 New '!CH64</f>
        <v>0</v>
      </c>
      <c r="X63" s="151"/>
      <c r="Y63" s="151"/>
      <c r="Z63" s="151"/>
      <c r="AA63" s="151"/>
    </row>
    <row r="64" spans="1:27" ht="16.5">
      <c r="A64" s="121" t="s">
        <v>84</v>
      </c>
      <c r="B64" s="230">
        <v>388.71403399999997</v>
      </c>
      <c r="C64" s="230">
        <v>198.150012</v>
      </c>
      <c r="D64" s="230">
        <v>510.57467500000001</v>
      </c>
      <c r="E64" s="230">
        <v>312.42466300000001</v>
      </c>
      <c r="F64" s="230">
        <v>121.86064100000004</v>
      </c>
      <c r="G64" s="230">
        <v>157.67077672445458</v>
      </c>
      <c r="H64" s="230">
        <v>-79.614762056851717</v>
      </c>
      <c r="I64" s="230">
        <v>-44.290565458401687</v>
      </c>
      <c r="J64" s="232">
        <v>31.349689062165453</v>
      </c>
      <c r="K64" s="151">
        <f>B64- '[19]Selected 2 New '!AG65</f>
        <v>0</v>
      </c>
      <c r="L64" s="151">
        <f>C64-'[19]Selected 2 New '!AR65</f>
        <v>0</v>
      </c>
      <c r="M64" s="151">
        <f>D64-'[19]Selected 2 New '!AS65</f>
        <v>0</v>
      </c>
      <c r="N64" s="151">
        <f>E64-'[19]Selected 2 New '!BB65</f>
        <v>0</v>
      </c>
      <c r="O64" s="151">
        <f>F64-'[19]Selected 2 New '!BC65</f>
        <v>0</v>
      </c>
      <c r="P64" s="151">
        <f>G64-'[19]Selected 2 New '!BD65</f>
        <v>0</v>
      </c>
      <c r="Q64" s="151">
        <f>H64-'[19]Selected 2 New '!CF65</f>
        <v>0</v>
      </c>
      <c r="R64" s="151">
        <f>I64-'[19]Selected 2 New '!CG65</f>
        <v>0</v>
      </c>
      <c r="S64" s="151">
        <f>J64-'[19]Selected 2 New '!CH65</f>
        <v>0</v>
      </c>
      <c r="X64" s="151"/>
      <c r="Y64" s="151"/>
      <c r="Z64" s="151"/>
      <c r="AA64" s="151"/>
    </row>
    <row r="65" spans="1:27" ht="16.5">
      <c r="A65" s="121" t="s">
        <v>126</v>
      </c>
      <c r="B65" s="230">
        <v>19887.518173199998</v>
      </c>
      <c r="C65" s="230">
        <v>21726.066061669997</v>
      </c>
      <c r="D65" s="230">
        <v>21971.153257399998</v>
      </c>
      <c r="E65" s="230">
        <v>245.08719573000053</v>
      </c>
      <c r="F65" s="230">
        <v>2083.6350841999993</v>
      </c>
      <c r="G65" s="230">
        <v>1.1280790320452638</v>
      </c>
      <c r="H65" s="230">
        <v>12.111379966253907</v>
      </c>
      <c r="I65" s="230">
        <v>11.246997977916664</v>
      </c>
      <c r="J65" s="232">
        <v>10.477099586050215</v>
      </c>
      <c r="K65" s="151">
        <f>B65- '[19]Selected 2 New '!AG66</f>
        <v>0</v>
      </c>
      <c r="L65" s="151">
        <f>C65-'[19]Selected 2 New '!AR66</f>
        <v>0</v>
      </c>
      <c r="M65" s="151">
        <f>D65-'[19]Selected 2 New '!AS66</f>
        <v>0</v>
      </c>
      <c r="N65" s="151">
        <f>E65-'[19]Selected 2 New '!BB66</f>
        <v>0</v>
      </c>
      <c r="O65" s="151">
        <f>F65-'[19]Selected 2 New '!BC66</f>
        <v>0</v>
      </c>
      <c r="P65" s="151">
        <f>G65-'[19]Selected 2 New '!BD66</f>
        <v>0</v>
      </c>
      <c r="Q65" s="151">
        <f>H65-'[19]Selected 2 New '!CF66</f>
        <v>0</v>
      </c>
      <c r="R65" s="151">
        <f>I65-'[19]Selected 2 New '!CG66</f>
        <v>0</v>
      </c>
      <c r="S65" s="151">
        <f>J65-'[19]Selected 2 New '!CH66</f>
        <v>0</v>
      </c>
      <c r="X65" s="151"/>
      <c r="Y65" s="151"/>
      <c r="Z65" s="151"/>
      <c r="AA65" s="151"/>
    </row>
    <row r="66" spans="1:27" ht="17.25" thickBot="1">
      <c r="A66" s="121" t="s">
        <v>66</v>
      </c>
      <c r="B66" s="235">
        <v>-14861.597518810295</v>
      </c>
      <c r="C66" s="239">
        <v>-15816.17224124828</v>
      </c>
      <c r="D66" s="239">
        <v>-16715.001889691783</v>
      </c>
      <c r="E66" s="239">
        <v>-898.82964844350317</v>
      </c>
      <c r="F66" s="239">
        <v>-1853.4043708814879</v>
      </c>
      <c r="G66" s="239">
        <v>5.6829783763948427</v>
      </c>
      <c r="H66" s="239">
        <v>20.976101530880825</v>
      </c>
      <c r="I66" s="239">
        <v>2.5618272196721961</v>
      </c>
      <c r="J66" s="240">
        <v>12.471097865055469</v>
      </c>
      <c r="K66" s="151">
        <f>B66- '[19]Selected 2 New '!AG67</f>
        <v>0</v>
      </c>
      <c r="L66" s="151">
        <f>C66-'[19]Selected 2 New '!AR67</f>
        <v>0</v>
      </c>
      <c r="M66" s="151">
        <f>D66-'[19]Selected 2 New '!AS67</f>
        <v>0</v>
      </c>
      <c r="N66" s="151">
        <f>E66-'[19]Selected 2 New '!BB67</f>
        <v>0</v>
      </c>
      <c r="O66" s="151">
        <f>F66-'[19]Selected 2 New '!BC67</f>
        <v>0</v>
      </c>
      <c r="P66" s="151">
        <f>G66-'[19]Selected 2 New '!BD67</f>
        <v>0</v>
      </c>
      <c r="Q66" s="151">
        <f>H66-'[19]Selected 2 New '!CF67</f>
        <v>0</v>
      </c>
      <c r="R66" s="151">
        <f>I66-'[19]Selected 2 New '!CG67</f>
        <v>0</v>
      </c>
      <c r="S66" s="151">
        <f>J66-'[19]Selected 2 New '!CH67</f>
        <v>0</v>
      </c>
      <c r="X66" s="151"/>
      <c r="Y66" s="151"/>
      <c r="Z66" s="151"/>
      <c r="AA66" s="151"/>
    </row>
    <row r="67" spans="1:27">
      <c r="A67" s="241"/>
      <c r="B67" s="126"/>
      <c r="C67" s="126"/>
      <c r="D67" s="126"/>
      <c r="E67" s="126"/>
      <c r="F67" s="126"/>
      <c r="G67" s="126"/>
      <c r="H67" s="110"/>
      <c r="I67" s="110"/>
      <c r="J67" s="110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</row>
    <row r="69" spans="1:27">
      <c r="A69" s="280" t="s">
        <v>124</v>
      </c>
      <c r="B69" s="281"/>
      <c r="C69" s="281"/>
      <c r="D69" s="281"/>
      <c r="E69" s="281"/>
      <c r="F69" s="281"/>
      <c r="G69" s="281"/>
      <c r="H69" s="281"/>
      <c r="I69" s="281"/>
      <c r="J69" s="282"/>
    </row>
    <row r="70" spans="1:27" ht="19.5" customHeight="1">
      <c r="A70" s="283"/>
      <c r="B70" s="284"/>
      <c r="C70" s="284"/>
      <c r="D70" s="284"/>
      <c r="E70" s="284"/>
      <c r="F70" s="284"/>
      <c r="G70" s="284"/>
      <c r="H70" s="284"/>
      <c r="I70" s="284"/>
      <c r="J70" s="285"/>
    </row>
    <row r="71" spans="1:27" ht="19.5" customHeight="1">
      <c r="A71" s="142"/>
      <c r="B71" s="286" t="str">
        <f>B4</f>
        <v>N$ Million</v>
      </c>
      <c r="C71" s="288"/>
      <c r="D71" s="287"/>
      <c r="E71" s="286" t="s">
        <v>1</v>
      </c>
      <c r="F71" s="287"/>
      <c r="G71" s="145" t="s">
        <v>2</v>
      </c>
      <c r="H71" s="286" t="str">
        <f>H4</f>
        <v>Annual percentage change</v>
      </c>
      <c r="I71" s="288"/>
      <c r="J71" s="289"/>
    </row>
    <row r="72" spans="1:27" ht="17.25" thickBot="1">
      <c r="A72" s="143"/>
      <c r="B72" s="141">
        <f>B5</f>
        <v>43585</v>
      </c>
      <c r="C72" s="141">
        <f>C5</f>
        <v>43920</v>
      </c>
      <c r="D72" s="148">
        <f>D5</f>
        <v>43951</v>
      </c>
      <c r="E72" s="148" t="s">
        <v>4</v>
      </c>
      <c r="F72" s="140" t="s">
        <v>5</v>
      </c>
      <c r="G72" s="148" t="s">
        <v>4</v>
      </c>
      <c r="H72" s="141">
        <f>H5</f>
        <v>43889</v>
      </c>
      <c r="I72" s="141">
        <f>I5</f>
        <v>43920</v>
      </c>
      <c r="J72" s="150">
        <f>J5</f>
        <v>43951</v>
      </c>
    </row>
    <row r="73" spans="1:27" ht="17.25" thickTop="1">
      <c r="A73" s="121" t="s">
        <v>50</v>
      </c>
      <c r="B73" s="230">
        <v>159759.58052016969</v>
      </c>
      <c r="C73" s="230">
        <v>165655.0440662468</v>
      </c>
      <c r="D73" s="230">
        <v>173189.28258053222</v>
      </c>
      <c r="E73" s="230">
        <v>7534.2385142854182</v>
      </c>
      <c r="F73" s="230">
        <v>13429.702060362528</v>
      </c>
      <c r="G73" s="230">
        <v>4.548149171523221</v>
      </c>
      <c r="H73" s="230">
        <v>7.1979982630682429</v>
      </c>
      <c r="I73" s="230">
        <v>5.9068439654534473</v>
      </c>
      <c r="J73" s="232">
        <v>8.406195119338733</v>
      </c>
      <c r="K73" s="151">
        <f>B73- '[19]Selected 2 New '!AG76</f>
        <v>0</v>
      </c>
      <c r="L73" s="151">
        <f>C73-'[19]Selected 2 New '!AR76</f>
        <v>0</v>
      </c>
      <c r="M73" s="151">
        <f>D73-'[19]Selected 2 New '!AS76</f>
        <v>0</v>
      </c>
      <c r="N73" s="151">
        <f>E73-'[19]Selected 2 New '!BB76</f>
        <v>0</v>
      </c>
      <c r="O73" s="151">
        <f>F73-'[19]Selected 2 New '!BC76</f>
        <v>0</v>
      </c>
      <c r="P73" s="151">
        <f>G73-'[19]Selected 2 New '!BD76</f>
        <v>0</v>
      </c>
      <c r="Q73" s="151">
        <f>H73-'[19]Selected 2 New '!CF76</f>
        <v>0</v>
      </c>
      <c r="R73" s="151">
        <f>I73-'[19]Selected 2 New '!CG76</f>
        <v>0</v>
      </c>
      <c r="S73" s="151">
        <f>J73-'[19]Selected 2 New '!CH76</f>
        <v>0</v>
      </c>
    </row>
    <row r="74" spans="1:27" ht="16.5">
      <c r="A74" s="121" t="s">
        <v>6</v>
      </c>
      <c r="B74" s="230">
        <v>44394.872564223464</v>
      </c>
      <c r="C74" s="230">
        <v>37792.852219371875</v>
      </c>
      <c r="D74" s="230">
        <v>45955.835242764289</v>
      </c>
      <c r="E74" s="230">
        <v>8162.9830233924149</v>
      </c>
      <c r="F74" s="230">
        <v>1560.9626785408254</v>
      </c>
      <c r="G74" s="230">
        <v>21.599277493028765</v>
      </c>
      <c r="H74" s="230">
        <v>1.2534530805644408</v>
      </c>
      <c r="I74" s="230">
        <v>-2.2038082422214273</v>
      </c>
      <c r="J74" s="232">
        <v>3.5160877560413581</v>
      </c>
      <c r="K74" s="151">
        <f>B74- '[19]Selected 2 New '!AG77</f>
        <v>0</v>
      </c>
      <c r="L74" s="151">
        <f>C74-'[19]Selected 2 New '!AR77</f>
        <v>0</v>
      </c>
      <c r="M74" s="151">
        <f>D74-'[19]Selected 2 New '!AS77</f>
        <v>0</v>
      </c>
      <c r="N74" s="151">
        <f>E74-'[19]Selected 2 New '!BB77</f>
        <v>0</v>
      </c>
      <c r="O74" s="151">
        <f>F74-'[19]Selected 2 New '!BC77</f>
        <v>0</v>
      </c>
      <c r="P74" s="151">
        <f>G74-'[19]Selected 2 New '!BD77</f>
        <v>0</v>
      </c>
      <c r="Q74" s="151">
        <f>H74-'[19]Selected 2 New '!CF77</f>
        <v>0</v>
      </c>
      <c r="R74" s="151">
        <f>I74-'[19]Selected 2 New '!CG77</f>
        <v>0</v>
      </c>
      <c r="S74" s="151">
        <f>J74-'[19]Selected 2 New '!CH77</f>
        <v>0</v>
      </c>
      <c r="X74" s="151"/>
      <c r="Y74" s="151"/>
      <c r="Z74" s="151"/>
      <c r="AA74" s="151"/>
    </row>
    <row r="75" spans="1:27" ht="16.5">
      <c r="A75" s="121" t="s">
        <v>7</v>
      </c>
      <c r="B75" s="230">
        <v>115364.70795594624</v>
      </c>
      <c r="C75" s="230">
        <v>127862.19184687492</v>
      </c>
      <c r="D75" s="230">
        <v>127233.44733776792</v>
      </c>
      <c r="E75" s="230">
        <v>-628.7445091069967</v>
      </c>
      <c r="F75" s="230">
        <v>11868.739381821681</v>
      </c>
      <c r="G75" s="230">
        <v>-0.49173606366764488</v>
      </c>
      <c r="H75" s="230">
        <v>9.2667232678544735</v>
      </c>
      <c r="I75" s="230">
        <v>8.568206402546366</v>
      </c>
      <c r="J75" s="232">
        <v>10.288015799731355</v>
      </c>
      <c r="K75" s="151">
        <f>B75- '[19]Selected 2 New '!AG78</f>
        <v>0</v>
      </c>
      <c r="L75" s="151">
        <f>C75-'[19]Selected 2 New '!AR78</f>
        <v>0</v>
      </c>
      <c r="M75" s="151">
        <f>D75-'[19]Selected 2 New '!AS78</f>
        <v>0</v>
      </c>
      <c r="N75" s="151">
        <f>E75-'[19]Selected 2 New '!BB78</f>
        <v>0</v>
      </c>
      <c r="O75" s="151">
        <f>F75-'[19]Selected 2 New '!BC78</f>
        <v>0</v>
      </c>
      <c r="P75" s="151">
        <f>G75-'[19]Selected 2 New '!BD78</f>
        <v>0</v>
      </c>
      <c r="Q75" s="151">
        <f>H75-'[19]Selected 2 New '!CF78</f>
        <v>0</v>
      </c>
      <c r="R75" s="151">
        <f>I75-'[19]Selected 2 New '!CG78</f>
        <v>0</v>
      </c>
      <c r="S75" s="151">
        <f>J75-'[19]Selected 2 New '!CH78</f>
        <v>0</v>
      </c>
      <c r="X75" s="151"/>
      <c r="Y75" s="151"/>
      <c r="Z75" s="151"/>
      <c r="AA75" s="151"/>
    </row>
    <row r="76" spans="1:27" ht="16.5">
      <c r="A76" s="107" t="s">
        <v>85</v>
      </c>
      <c r="B76" s="231">
        <v>9799.2415925825808</v>
      </c>
      <c r="C76" s="231">
        <v>17047.390395214105</v>
      </c>
      <c r="D76" s="231">
        <v>17768.490803266024</v>
      </c>
      <c r="E76" s="231">
        <v>721.10040805191966</v>
      </c>
      <c r="F76" s="231">
        <v>7969.2492106834434</v>
      </c>
      <c r="G76" s="231">
        <v>4.2299753295634162</v>
      </c>
      <c r="H76" s="231">
        <v>44.121544454907621</v>
      </c>
      <c r="I76" s="231">
        <v>28.331754982771571</v>
      </c>
      <c r="J76" s="233">
        <v>81.325163130131131</v>
      </c>
      <c r="K76" s="151">
        <f>B76- '[19]Selected 2 New '!AG79</f>
        <v>0</v>
      </c>
      <c r="L76" s="151">
        <f>C76-'[19]Selected 2 New '!AR79</f>
        <v>0</v>
      </c>
      <c r="M76" s="151">
        <f>D76-'[19]Selected 2 New '!AS79</f>
        <v>0</v>
      </c>
      <c r="N76" s="151">
        <f>E76-'[19]Selected 2 New '!BB79</f>
        <v>0</v>
      </c>
      <c r="O76" s="151">
        <f>F76-'[19]Selected 2 New '!BC79</f>
        <v>0</v>
      </c>
      <c r="P76" s="151">
        <f>G76-'[19]Selected 2 New '!BD79</f>
        <v>0</v>
      </c>
      <c r="Q76" s="151">
        <f>H76-'[19]Selected 2 New '!CF79</f>
        <v>0</v>
      </c>
      <c r="R76" s="151">
        <f>I76-'[19]Selected 2 New '!CG79</f>
        <v>0</v>
      </c>
      <c r="S76" s="151">
        <f>J76-'[19]Selected 2 New '!CH79</f>
        <v>0</v>
      </c>
      <c r="X76" s="151"/>
      <c r="Y76" s="151"/>
      <c r="Z76" s="151"/>
      <c r="AA76" s="151"/>
    </row>
    <row r="77" spans="1:27" ht="16.5">
      <c r="A77" s="121" t="s">
        <v>86</v>
      </c>
      <c r="B77" s="230">
        <v>105565.46636336367</v>
      </c>
      <c r="C77" s="230">
        <v>110814.80145166081</v>
      </c>
      <c r="D77" s="230">
        <v>109464.95653450191</v>
      </c>
      <c r="E77" s="230">
        <v>-1349.8449171589018</v>
      </c>
      <c r="F77" s="230">
        <v>3899.4901711382408</v>
      </c>
      <c r="G77" s="230">
        <v>-1.2181088622423033</v>
      </c>
      <c r="H77" s="230">
        <v>5.9863201722073001</v>
      </c>
      <c r="I77" s="230">
        <v>6.0555996068945177</v>
      </c>
      <c r="J77" s="232">
        <v>3.6939070185281224</v>
      </c>
      <c r="K77" s="151">
        <f>B77- '[19]Selected 2 New '!AG80</f>
        <v>0</v>
      </c>
      <c r="L77" s="151">
        <f>C77-'[19]Selected 2 New '!AR80</f>
        <v>0</v>
      </c>
      <c r="M77" s="151">
        <f>D77-'[19]Selected 2 New '!AS80</f>
        <v>0</v>
      </c>
      <c r="N77" s="151">
        <f>E77-'[19]Selected 2 New '!BB80</f>
        <v>0</v>
      </c>
      <c r="O77" s="151">
        <f>F77-'[19]Selected 2 New '!BC80</f>
        <v>0</v>
      </c>
      <c r="P77" s="151">
        <f>G77-'[19]Selected 2 New '!BD80</f>
        <v>0</v>
      </c>
      <c r="Q77" s="151">
        <f>H77-'[19]Selected 2 New '!CF80</f>
        <v>0</v>
      </c>
      <c r="R77" s="151">
        <f>I77-'[19]Selected 2 New '!CG80</f>
        <v>0</v>
      </c>
      <c r="S77" s="151">
        <f>J77-'[19]Selected 2 New '!CH80</f>
        <v>0</v>
      </c>
      <c r="X77" s="151"/>
      <c r="Y77" s="151"/>
      <c r="Z77" s="151"/>
      <c r="AA77" s="151"/>
    </row>
    <row r="78" spans="1:27" ht="16.5">
      <c r="A78" s="111" t="s">
        <v>10</v>
      </c>
      <c r="B78" s="231">
        <v>5580.9598908913604</v>
      </c>
      <c r="C78" s="231">
        <v>5674.1039992227834</v>
      </c>
      <c r="D78" s="231">
        <v>5500.9935918491801</v>
      </c>
      <c r="E78" s="231">
        <v>-173.11040737360327</v>
      </c>
      <c r="F78" s="231">
        <v>-79.966299042180253</v>
      </c>
      <c r="G78" s="231">
        <v>-3.0508853450221523</v>
      </c>
      <c r="H78" s="231">
        <v>6.1101167332423927</v>
      </c>
      <c r="I78" s="231">
        <v>45.540846924231403</v>
      </c>
      <c r="J78" s="233">
        <v>-1.4328413141383294</v>
      </c>
      <c r="K78" s="151">
        <f>B78- '[19]Selected 2 New '!AG81</f>
        <v>0</v>
      </c>
      <c r="L78" s="151">
        <f>C78-'[19]Selected 2 New '!AR81</f>
        <v>0</v>
      </c>
      <c r="M78" s="151">
        <f>D78-'[19]Selected 2 New '!AS81</f>
        <v>0</v>
      </c>
      <c r="N78" s="151">
        <f>E78-'[19]Selected 2 New '!BB81</f>
        <v>0</v>
      </c>
      <c r="O78" s="151">
        <f>F78-'[19]Selected 2 New '!BC81</f>
        <v>0</v>
      </c>
      <c r="P78" s="151">
        <f>G78-'[19]Selected 2 New '!BD81</f>
        <v>0</v>
      </c>
      <c r="Q78" s="151">
        <f>H78-'[19]Selected 2 New '!CF81</f>
        <v>0</v>
      </c>
      <c r="R78" s="151">
        <f>I78-'[19]Selected 2 New '!CG81</f>
        <v>0</v>
      </c>
      <c r="S78" s="151">
        <f>J78-'[19]Selected 2 New '!CH81</f>
        <v>0</v>
      </c>
      <c r="X78" s="151"/>
      <c r="Y78" s="151"/>
      <c r="Z78" s="151"/>
      <c r="AA78" s="151"/>
    </row>
    <row r="79" spans="1:27" ht="16.5">
      <c r="A79" s="111" t="s">
        <v>11</v>
      </c>
      <c r="B79" s="231">
        <v>398.87142165000006</v>
      </c>
      <c r="C79" s="231">
        <v>264.12975648000003</v>
      </c>
      <c r="D79" s="231">
        <v>299.31523195000005</v>
      </c>
      <c r="E79" s="231">
        <v>35.185475470000029</v>
      </c>
      <c r="F79" s="231">
        <v>-99.556189700000004</v>
      </c>
      <c r="G79" s="231">
        <v>13.321284182028265</v>
      </c>
      <c r="H79" s="231">
        <v>-17.490597365071338</v>
      </c>
      <c r="I79" s="231">
        <v>-29.575831680143779</v>
      </c>
      <c r="J79" s="233">
        <v>-24.959469216462978</v>
      </c>
      <c r="K79" s="151">
        <f>B79- '[19]Selected 2 New '!AG82</f>
        <v>0</v>
      </c>
      <c r="L79" s="151">
        <f>C79-'[19]Selected 2 New '!AR82</f>
        <v>0</v>
      </c>
      <c r="M79" s="151">
        <f>D79-'[19]Selected 2 New '!AS82</f>
        <v>0</v>
      </c>
      <c r="N79" s="151">
        <f>E79-'[19]Selected 2 New '!BB82</f>
        <v>0</v>
      </c>
      <c r="O79" s="151">
        <f>F79-'[19]Selected 2 New '!BC82</f>
        <v>0</v>
      </c>
      <c r="P79" s="151">
        <f>G79-'[19]Selected 2 New '!BD82</f>
        <v>0</v>
      </c>
      <c r="Q79" s="151">
        <f>H79-'[19]Selected 2 New '!CF82</f>
        <v>0</v>
      </c>
      <c r="R79" s="151">
        <f>I79-'[19]Selected 2 New '!CG82</f>
        <v>0</v>
      </c>
      <c r="S79" s="151">
        <f>J79-'[19]Selected 2 New '!CH82</f>
        <v>0</v>
      </c>
      <c r="X79" s="151"/>
      <c r="Y79" s="151"/>
      <c r="Z79" s="151"/>
      <c r="AA79" s="151"/>
    </row>
    <row r="80" spans="1:27" ht="16.5">
      <c r="A80" s="111" t="s">
        <v>12</v>
      </c>
      <c r="B80" s="231">
        <v>1069.4794771689799</v>
      </c>
      <c r="C80" s="231">
        <v>1004.427357615873</v>
      </c>
      <c r="D80" s="231">
        <v>625.72745880418188</v>
      </c>
      <c r="E80" s="231">
        <v>-378.69989881169113</v>
      </c>
      <c r="F80" s="231">
        <v>-443.752018364798</v>
      </c>
      <c r="G80" s="231">
        <v>-37.70306492951169</v>
      </c>
      <c r="H80" s="231">
        <v>1.9031163194939325</v>
      </c>
      <c r="I80" s="231">
        <v>-64.584316031265374</v>
      </c>
      <c r="J80" s="233">
        <v>-41.492336023076795</v>
      </c>
      <c r="K80" s="151">
        <f>B80- '[19]Selected 2 New '!AG83</f>
        <v>0</v>
      </c>
      <c r="L80" s="151">
        <f>C80-'[19]Selected 2 New '!AR83</f>
        <v>0</v>
      </c>
      <c r="M80" s="151">
        <f>D80-'[19]Selected 2 New '!AS83</f>
        <v>0</v>
      </c>
      <c r="N80" s="151">
        <f>E80-'[19]Selected 2 New '!BB83</f>
        <v>0</v>
      </c>
      <c r="O80" s="151">
        <f>F80-'[19]Selected 2 New '!BC83</f>
        <v>0</v>
      </c>
      <c r="P80" s="151">
        <f>G80-'[19]Selected 2 New '!BD83</f>
        <v>0</v>
      </c>
      <c r="Q80" s="151">
        <f>H80-'[19]Selected 2 New '!CF83</f>
        <v>0</v>
      </c>
      <c r="R80" s="151">
        <f>I80-'[19]Selected 2 New '!CG83</f>
        <v>0</v>
      </c>
      <c r="S80" s="151">
        <f>J80-'[19]Selected 2 New '!CH83</f>
        <v>0</v>
      </c>
      <c r="X80" s="151"/>
      <c r="Y80" s="151"/>
      <c r="Z80" s="151"/>
      <c r="AA80" s="151"/>
    </row>
    <row r="81" spans="1:27" ht="16.5">
      <c r="A81" s="111" t="s">
        <v>87</v>
      </c>
      <c r="B81" s="231">
        <v>42841.803241312708</v>
      </c>
      <c r="C81" s="231">
        <v>44309.027829361126</v>
      </c>
      <c r="D81" s="231">
        <v>43895.243686090791</v>
      </c>
      <c r="E81" s="231">
        <v>-413.78414327033533</v>
      </c>
      <c r="F81" s="231">
        <v>1053.4404447780835</v>
      </c>
      <c r="G81" s="231">
        <v>-0.93385967497157196</v>
      </c>
      <c r="H81" s="231">
        <v>5.0666250770734678</v>
      </c>
      <c r="I81" s="231">
        <v>5.0716046662675751</v>
      </c>
      <c r="J81" s="233">
        <v>2.458907807508524</v>
      </c>
      <c r="K81" s="151">
        <f>B81- '[19]Selected 2 New '!AG84</f>
        <v>0</v>
      </c>
      <c r="L81" s="151">
        <f>C81-'[19]Selected 2 New '!AR84</f>
        <v>0</v>
      </c>
      <c r="M81" s="151">
        <f>D81-'[19]Selected 2 New '!AS84</f>
        <v>0</v>
      </c>
      <c r="N81" s="151">
        <f>E81-'[19]Selected 2 New '!BB84</f>
        <v>0</v>
      </c>
      <c r="O81" s="151">
        <f>F81-'[19]Selected 2 New '!BC84</f>
        <v>0</v>
      </c>
      <c r="P81" s="151">
        <f>G81-'[19]Selected 2 New '!BD84</f>
        <v>0</v>
      </c>
      <c r="Q81" s="151">
        <f>H81-'[19]Selected 2 New '!CF84</f>
        <v>0</v>
      </c>
      <c r="R81" s="151">
        <f>I81-'[19]Selected 2 New '!CG84</f>
        <v>0</v>
      </c>
      <c r="S81" s="151">
        <f>J81-'[19]Selected 2 New '!CH84</f>
        <v>0</v>
      </c>
      <c r="X81" s="151"/>
      <c r="Y81" s="151"/>
      <c r="Z81" s="151"/>
      <c r="AA81" s="151"/>
    </row>
    <row r="82" spans="1:27" ht="16.5">
      <c r="A82" s="111" t="s">
        <v>14</v>
      </c>
      <c r="B82" s="231">
        <v>55674.352332340626</v>
      </c>
      <c r="C82" s="231">
        <v>59563.112508981016</v>
      </c>
      <c r="D82" s="231">
        <v>59143.676565807757</v>
      </c>
      <c r="E82" s="231">
        <v>-419.43594317325915</v>
      </c>
      <c r="F82" s="231">
        <v>3469.3242334671304</v>
      </c>
      <c r="G82" s="231">
        <v>-0.70418741651558037</v>
      </c>
      <c r="H82" s="231">
        <v>6.9253854646850641</v>
      </c>
      <c r="I82" s="231">
        <v>7.8898325905574467</v>
      </c>
      <c r="J82" s="233">
        <v>6.2314586306410291</v>
      </c>
      <c r="K82" s="151">
        <f>B82- '[19]Selected 2 New '!AG85</f>
        <v>0</v>
      </c>
      <c r="L82" s="151">
        <f>C82-'[19]Selected 2 New '!AR85</f>
        <v>0</v>
      </c>
      <c r="M82" s="151">
        <f>D82-'[19]Selected 2 New '!AS85</f>
        <v>0</v>
      </c>
      <c r="N82" s="151">
        <f>E82-'[19]Selected 2 New '!BB85</f>
        <v>0</v>
      </c>
      <c r="O82" s="151">
        <f>F82-'[19]Selected 2 New '!BC85</f>
        <v>0</v>
      </c>
      <c r="P82" s="151">
        <f>G82-'[19]Selected 2 New '!BD85</f>
        <v>0</v>
      </c>
      <c r="Q82" s="151">
        <f>H82-'[19]Selected 2 New '!CF85</f>
        <v>0</v>
      </c>
      <c r="R82" s="151">
        <f>I82-'[19]Selected 2 New '!CG85</f>
        <v>0</v>
      </c>
      <c r="S82" s="151">
        <f>J82-'[19]Selected 2 New '!CH85</f>
        <v>0</v>
      </c>
      <c r="X82" s="151"/>
      <c r="Y82" s="151"/>
      <c r="Z82" s="151"/>
      <c r="AA82" s="151"/>
    </row>
    <row r="83" spans="1:27" ht="15">
      <c r="A83" s="112"/>
      <c r="B83" s="234"/>
      <c r="C83" s="234"/>
      <c r="D83" s="234"/>
      <c r="E83" s="234"/>
      <c r="F83" s="234"/>
      <c r="G83" s="234"/>
      <c r="H83" s="234"/>
      <c r="I83" s="234"/>
      <c r="J83" s="236"/>
      <c r="K83" s="151">
        <f>B83- '[19]Selected 2 New '!AG86</f>
        <v>0</v>
      </c>
      <c r="L83" s="151">
        <f>C83-'[19]Selected 2 New '!AR86</f>
        <v>0</v>
      </c>
      <c r="M83" s="151">
        <f>D83-'[19]Selected 2 New '!AS86</f>
        <v>0</v>
      </c>
      <c r="N83" s="151">
        <f>E83-'[19]Selected 2 New '!BB86</f>
        <v>0</v>
      </c>
      <c r="O83" s="151">
        <f>F83-'[19]Selected 2 New '!BC86</f>
        <v>0</v>
      </c>
      <c r="P83" s="151">
        <f>G83-'[19]Selected 2 New '!BD86</f>
        <v>0</v>
      </c>
      <c r="Q83" s="151">
        <f>H83-'[19]Selected 2 New '!CF86</f>
        <v>0</v>
      </c>
      <c r="R83" s="151">
        <f>I83-'[19]Selected 2 New '!CG86</f>
        <v>0</v>
      </c>
      <c r="S83" s="151">
        <f>J83-'[19]Selected 2 New '!CH86</f>
        <v>0</v>
      </c>
      <c r="X83" s="151"/>
      <c r="Y83" s="151"/>
      <c r="Z83" s="151"/>
      <c r="AA83" s="151"/>
    </row>
    <row r="84" spans="1:27" ht="16.5">
      <c r="A84" s="121" t="s">
        <v>59</v>
      </c>
      <c r="B84" s="230">
        <v>159759.56399921101</v>
      </c>
      <c r="C84" s="230">
        <v>165655.10267504593</v>
      </c>
      <c r="D84" s="230">
        <v>173189.34262151402</v>
      </c>
      <c r="E84" s="230">
        <v>7534.239946468093</v>
      </c>
      <c r="F84" s="230">
        <v>13429.778622303013</v>
      </c>
      <c r="G84" s="230">
        <v>4.5481484269443087</v>
      </c>
      <c r="H84" s="230">
        <v>7.1979952227223976</v>
      </c>
      <c r="I84" s="230">
        <v>5.9068931078932962</v>
      </c>
      <c r="J84" s="232">
        <v>8.4062439118632852</v>
      </c>
      <c r="K84" s="151">
        <f>B84- '[19]Selected 2 New '!AG87</f>
        <v>0</v>
      </c>
      <c r="L84" s="151">
        <f>C84-'[19]Selected 2 New '!AR87</f>
        <v>0</v>
      </c>
      <c r="M84" s="151">
        <f>D84-'[19]Selected 2 New '!AS87</f>
        <v>0</v>
      </c>
      <c r="N84" s="151">
        <f>E84-'[19]Selected 2 New '!BB87</f>
        <v>0</v>
      </c>
      <c r="O84" s="151">
        <f>F84-'[19]Selected 2 New '!BC87</f>
        <v>0</v>
      </c>
      <c r="P84" s="151">
        <f>G84-'[19]Selected 2 New '!BD87</f>
        <v>0</v>
      </c>
      <c r="Q84" s="151">
        <f>H84-'[19]Selected 2 New '!CF87</f>
        <v>0</v>
      </c>
      <c r="R84" s="151">
        <f>I84-'[19]Selected 2 New '!CG87</f>
        <v>0</v>
      </c>
      <c r="S84" s="151">
        <f>J84-'[19]Selected 2 New '!CH87</f>
        <v>0</v>
      </c>
      <c r="X84" s="151"/>
      <c r="Y84" s="151"/>
      <c r="Z84" s="151"/>
      <c r="AA84" s="151"/>
    </row>
    <row r="85" spans="1:27" ht="16.5">
      <c r="A85" s="121" t="s">
        <v>88</v>
      </c>
      <c r="B85" s="230">
        <v>106858.30820994149</v>
      </c>
      <c r="C85" s="230">
        <v>116394.10197514889</v>
      </c>
      <c r="D85" s="230">
        <v>120744.64104234602</v>
      </c>
      <c r="E85" s="230">
        <v>4350.5390671971254</v>
      </c>
      <c r="F85" s="230">
        <v>13886.332832404529</v>
      </c>
      <c r="G85" s="230">
        <v>3.7377659119926818</v>
      </c>
      <c r="H85" s="230">
        <v>9.9343468663295482</v>
      </c>
      <c r="I85" s="230">
        <v>11.288404023695023</v>
      </c>
      <c r="J85" s="232">
        <v>12.99508953961957</v>
      </c>
      <c r="K85" s="151">
        <f>B85- '[19]Selected 2 New '!AG88</f>
        <v>0</v>
      </c>
      <c r="L85" s="151">
        <f>C85-'[19]Selected 2 New '!AR88</f>
        <v>0</v>
      </c>
      <c r="M85" s="151">
        <f>D85-'[19]Selected 2 New '!AS88</f>
        <v>0</v>
      </c>
      <c r="N85" s="151">
        <f>E85-'[19]Selected 2 New '!BB88</f>
        <v>0</v>
      </c>
      <c r="O85" s="151">
        <f>F85-'[19]Selected 2 New '!BC88</f>
        <v>0</v>
      </c>
      <c r="P85" s="151">
        <f>G85-'[19]Selected 2 New '!BD88</f>
        <v>0</v>
      </c>
      <c r="Q85" s="151">
        <f>H85-'[19]Selected 2 New '!CF88</f>
        <v>0</v>
      </c>
      <c r="R85" s="151">
        <f>I85-'[19]Selected 2 New '!CG88</f>
        <v>0</v>
      </c>
      <c r="S85" s="151">
        <f>J85-'[19]Selected 2 New '!CH88</f>
        <v>0</v>
      </c>
      <c r="X85" s="151"/>
      <c r="Y85" s="151"/>
      <c r="Z85" s="151"/>
      <c r="AA85" s="151"/>
    </row>
    <row r="86" spans="1:27" ht="16.5">
      <c r="A86" s="107" t="s">
        <v>89</v>
      </c>
      <c r="B86" s="231">
        <v>2825.4760072363933</v>
      </c>
      <c r="C86" s="231">
        <v>2618.0649439463741</v>
      </c>
      <c r="D86" s="231">
        <v>2865.2527834757902</v>
      </c>
      <c r="E86" s="231">
        <v>247.18783952941612</v>
      </c>
      <c r="F86" s="231">
        <v>39.776776239396895</v>
      </c>
      <c r="G86" s="231">
        <v>9.4416236732773484</v>
      </c>
      <c r="H86" s="231">
        <v>-4.8280835167685439</v>
      </c>
      <c r="I86" s="231">
        <v>-9.5855880474398134</v>
      </c>
      <c r="J86" s="233">
        <v>1.4077902674637386</v>
      </c>
      <c r="K86" s="151">
        <f>B86- '[19]Selected 2 New '!AG89</f>
        <v>0</v>
      </c>
      <c r="L86" s="151">
        <f>C86-'[19]Selected 2 New '!AR89</f>
        <v>0</v>
      </c>
      <c r="M86" s="151">
        <f>D86-'[19]Selected 2 New '!AS89</f>
        <v>0</v>
      </c>
      <c r="N86" s="151">
        <f>E86-'[19]Selected 2 New '!BB89</f>
        <v>0</v>
      </c>
      <c r="O86" s="151">
        <f>F86-'[19]Selected 2 New '!BC89</f>
        <v>0</v>
      </c>
      <c r="P86" s="151">
        <f>G86-'[19]Selected 2 New '!BD89</f>
        <v>0</v>
      </c>
      <c r="Q86" s="151">
        <f>H86-'[19]Selected 2 New '!CF89</f>
        <v>0</v>
      </c>
      <c r="R86" s="151">
        <f>I86-'[19]Selected 2 New '!CG89</f>
        <v>0</v>
      </c>
      <c r="S86" s="151">
        <f>J86-'[19]Selected 2 New '!CH89</f>
        <v>0</v>
      </c>
      <c r="X86" s="151"/>
      <c r="Y86" s="151"/>
      <c r="Z86" s="151"/>
      <c r="AA86" s="151"/>
    </row>
    <row r="87" spans="1:27" ht="16.5">
      <c r="A87" s="107" t="s">
        <v>90</v>
      </c>
      <c r="B87" s="231">
        <v>49172.212144549536</v>
      </c>
      <c r="C87" s="231">
        <v>54728.575698768858</v>
      </c>
      <c r="D87" s="231">
        <v>58411.182934474957</v>
      </c>
      <c r="E87" s="231">
        <v>3682.6072357060984</v>
      </c>
      <c r="F87" s="231">
        <v>9238.9707899254208</v>
      </c>
      <c r="G87" s="231">
        <v>6.7288563400142323</v>
      </c>
      <c r="H87" s="231">
        <v>5.008055223719694</v>
      </c>
      <c r="I87" s="231">
        <v>12.216213285492188</v>
      </c>
      <c r="J87" s="233">
        <v>18.789007829800283</v>
      </c>
      <c r="K87" s="151">
        <f>B87- '[19]Selected 2 New '!AG90</f>
        <v>0</v>
      </c>
      <c r="L87" s="151">
        <f>C87-'[19]Selected 2 New '!AR90</f>
        <v>0</v>
      </c>
      <c r="M87" s="151">
        <f>D87-'[19]Selected 2 New '!AS90</f>
        <v>0</v>
      </c>
      <c r="N87" s="151">
        <f>E87-'[19]Selected 2 New '!BB90</f>
        <v>0</v>
      </c>
      <c r="O87" s="151">
        <f>F87-'[19]Selected 2 New '!BC90</f>
        <v>0</v>
      </c>
      <c r="P87" s="151">
        <f>G87-'[19]Selected 2 New '!BD90</f>
        <v>0</v>
      </c>
      <c r="Q87" s="151">
        <f>H87-'[19]Selected 2 New '!CF90</f>
        <v>0</v>
      </c>
      <c r="R87" s="151">
        <f>I87-'[19]Selected 2 New '!CG90</f>
        <v>0</v>
      </c>
      <c r="S87" s="151">
        <f>J87-'[19]Selected 2 New '!CH90</f>
        <v>0</v>
      </c>
      <c r="X87" s="151"/>
      <c r="Y87" s="151"/>
      <c r="Z87" s="151"/>
      <c r="AA87" s="151"/>
    </row>
    <row r="88" spans="1:27" ht="16.5">
      <c r="A88" s="107" t="s">
        <v>91</v>
      </c>
      <c r="B88" s="231">
        <v>54860.62005815556</v>
      </c>
      <c r="C88" s="231">
        <v>59047.461332433661</v>
      </c>
      <c r="D88" s="231">
        <v>59468.205324395269</v>
      </c>
      <c r="E88" s="231">
        <v>420.74399196160812</v>
      </c>
      <c r="F88" s="231">
        <v>4607.5852662397083</v>
      </c>
      <c r="G88" s="231">
        <v>0.7125522121820751</v>
      </c>
      <c r="H88" s="231">
        <v>15.356611755574193</v>
      </c>
      <c r="I88" s="231">
        <v>11.575498024543123</v>
      </c>
      <c r="J88" s="233">
        <v>8.398711610177557</v>
      </c>
      <c r="K88" s="151">
        <f>B88- '[19]Selected 2 New '!AG91</f>
        <v>0</v>
      </c>
      <c r="L88" s="151">
        <f>C88-'[19]Selected 2 New '!AR91</f>
        <v>0</v>
      </c>
      <c r="M88" s="151">
        <f>D88-'[19]Selected 2 New '!AS91</f>
        <v>0</v>
      </c>
      <c r="N88" s="151">
        <f>E88-'[19]Selected 2 New '!BB91</f>
        <v>0</v>
      </c>
      <c r="O88" s="151">
        <f>F88-'[19]Selected 2 New '!BC91</f>
        <v>0</v>
      </c>
      <c r="P88" s="151">
        <f>G88-'[19]Selected 2 New '!BD91</f>
        <v>0</v>
      </c>
      <c r="Q88" s="151">
        <f>H88-'[19]Selected 2 New '!CF91</f>
        <v>0</v>
      </c>
      <c r="R88" s="151">
        <f>I88-'[19]Selected 2 New '!CG91</f>
        <v>0</v>
      </c>
      <c r="S88" s="151">
        <f>J88-'[19]Selected 2 New '!CH91</f>
        <v>0</v>
      </c>
      <c r="X88" s="151"/>
      <c r="Y88" s="151"/>
      <c r="Z88" s="151"/>
      <c r="AA88" s="151"/>
    </row>
    <row r="89" spans="1:27" ht="16.5">
      <c r="A89" s="107" t="s">
        <v>21</v>
      </c>
      <c r="B89" s="231">
        <v>0</v>
      </c>
      <c r="C89" s="231">
        <v>0</v>
      </c>
      <c r="D89" s="231">
        <v>0</v>
      </c>
      <c r="E89" s="231">
        <v>0</v>
      </c>
      <c r="F89" s="231">
        <v>0</v>
      </c>
      <c r="G89" s="231">
        <v>0</v>
      </c>
      <c r="H89" s="231">
        <v>0</v>
      </c>
      <c r="I89" s="231">
        <v>0</v>
      </c>
      <c r="J89" s="233">
        <v>0</v>
      </c>
      <c r="K89" s="151">
        <f>B89- '[19]Selected 2 New '!AG92</f>
        <v>0</v>
      </c>
      <c r="L89" s="151">
        <f>C89-'[19]Selected 2 New '!AR92</f>
        <v>0</v>
      </c>
      <c r="M89" s="151">
        <f>D89-'[19]Selected 2 New '!AS92</f>
        <v>0</v>
      </c>
      <c r="N89" s="151">
        <f>E89-'[19]Selected 2 New '!BB92</f>
        <v>0</v>
      </c>
      <c r="O89" s="151">
        <f>F89-'[19]Selected 2 New '!BC92</f>
        <v>0</v>
      </c>
      <c r="P89" s="151" t="e">
        <f>G89-'[19]Selected 2 New '!BD92</f>
        <v>#DIV/0!</v>
      </c>
      <c r="Q89" s="151">
        <f>H89-'[19]Selected 2 New '!CF92</f>
        <v>0</v>
      </c>
      <c r="R89" s="151">
        <f>I89-'[19]Selected 2 New '!CG92</f>
        <v>0</v>
      </c>
      <c r="S89" s="151" t="e">
        <f>J89-'[19]Selected 2 New '!CH92</f>
        <v>#DIV/0!</v>
      </c>
      <c r="X89" s="151"/>
      <c r="Y89" s="151"/>
      <c r="Z89" s="151"/>
      <c r="AA89" s="151"/>
    </row>
    <row r="90" spans="1:27" ht="17.25" thickBot="1">
      <c r="A90" s="127" t="s">
        <v>127</v>
      </c>
      <c r="B90" s="235">
        <v>52901.255789269504</v>
      </c>
      <c r="C90" s="235">
        <v>49261.000699897035</v>
      </c>
      <c r="D90" s="235">
        <v>52444.70157916801</v>
      </c>
      <c r="E90" s="235">
        <v>3183.7008792709748</v>
      </c>
      <c r="F90" s="235">
        <v>-456.55421010149439</v>
      </c>
      <c r="G90" s="235">
        <v>6.4629236800656855</v>
      </c>
      <c r="H90" s="235">
        <v>1.6296599281149042</v>
      </c>
      <c r="I90" s="235">
        <v>-4.9528859577650337</v>
      </c>
      <c r="J90" s="237">
        <v>-0.86303094943561121</v>
      </c>
      <c r="K90" s="151">
        <f>B90- '[19]Selected 2 New '!AG93</f>
        <v>0</v>
      </c>
      <c r="L90" s="151">
        <f>C90-'[19]Selected 2 New '!AR93</f>
        <v>0</v>
      </c>
      <c r="M90" s="151">
        <f>D90-'[19]Selected 2 New '!AS93</f>
        <v>0</v>
      </c>
      <c r="N90" s="151">
        <f>E90-'[19]Selected 2 New '!BB93</f>
        <v>0</v>
      </c>
      <c r="O90" s="151">
        <f>F90-'[19]Selected 2 New '!BC93</f>
        <v>0</v>
      </c>
      <c r="P90" s="151">
        <f>G90-'[19]Selected 2 New '!BD93</f>
        <v>0</v>
      </c>
      <c r="Q90" s="151">
        <f>H90-'[19]Selected 2 New '!CF93</f>
        <v>0</v>
      </c>
      <c r="R90" s="151">
        <f>I90-'[19]Selected 2 New '!CG93</f>
        <v>0</v>
      </c>
      <c r="S90" s="151">
        <f>J90-'[19]Selected 2 New '!CH93</f>
        <v>0</v>
      </c>
      <c r="X90" s="151"/>
      <c r="Y90" s="151"/>
      <c r="Z90" s="151"/>
      <c r="AA90" s="151"/>
    </row>
    <row r="91" spans="1:27">
      <c r="A91" s="106"/>
      <c r="X91" s="151"/>
      <c r="Y91" s="151"/>
      <c r="Z91" s="151"/>
      <c r="AA91" s="151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E71:F71"/>
    <mergeCell ref="E31:F31"/>
    <mergeCell ref="B4:D4"/>
    <mergeCell ref="H4:J4"/>
    <mergeCell ref="B31:D31"/>
    <mergeCell ref="H31:J31"/>
    <mergeCell ref="B71:D71"/>
    <mergeCell ref="H71:J71"/>
    <mergeCell ref="A1:J1"/>
    <mergeCell ref="A2:J3"/>
    <mergeCell ref="A29:J30"/>
    <mergeCell ref="A69:J70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2" t="s">
        <v>98</v>
      </c>
      <c r="D2" s="292"/>
      <c r="E2" s="292"/>
      <c r="F2" s="292"/>
      <c r="G2" s="292"/>
      <c r="H2" s="292"/>
      <c r="I2" s="292"/>
      <c r="J2" s="292"/>
      <c r="K2" s="292"/>
      <c r="L2" s="293"/>
      <c r="M2" s="97"/>
    </row>
    <row r="3" spans="3:14" ht="19.5">
      <c r="C3" s="294" t="s">
        <v>99</v>
      </c>
      <c r="D3" s="294"/>
      <c r="E3" s="294"/>
      <c r="F3" s="294"/>
      <c r="G3" s="294"/>
      <c r="H3" s="294"/>
      <c r="I3" s="294"/>
      <c r="J3" s="294"/>
      <c r="K3" s="294"/>
      <c r="L3" s="295"/>
      <c r="M3" s="98"/>
    </row>
    <row r="4" spans="3:14" ht="16.5">
      <c r="C4" s="45"/>
      <c r="D4" s="290" t="s">
        <v>100</v>
      </c>
      <c r="E4" s="290"/>
      <c r="F4" s="290"/>
      <c r="G4" s="46" t="s">
        <v>1</v>
      </c>
      <c r="H4" s="46"/>
      <c r="I4" s="47" t="s">
        <v>2</v>
      </c>
      <c r="J4" s="290" t="s">
        <v>93</v>
      </c>
      <c r="K4" s="290"/>
      <c r="L4" s="291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6" t="s">
        <v>102</v>
      </c>
      <c r="D29" s="296"/>
      <c r="E29" s="296"/>
      <c r="F29" s="296"/>
      <c r="G29" s="296"/>
      <c r="H29" s="296"/>
      <c r="I29" s="296"/>
      <c r="J29" s="296"/>
      <c r="K29" s="296"/>
      <c r="L29" s="297"/>
      <c r="M29" s="78"/>
      <c r="N29" s="57"/>
    </row>
    <row r="30" spans="3:22" ht="16.5">
      <c r="C30" s="45"/>
      <c r="D30" s="290" t="s">
        <v>100</v>
      </c>
      <c r="E30" s="290"/>
      <c r="F30" s="290"/>
      <c r="G30" s="46" t="s">
        <v>1</v>
      </c>
      <c r="H30" s="46"/>
      <c r="I30" s="47" t="s">
        <v>2</v>
      </c>
      <c r="J30" s="290" t="s">
        <v>93</v>
      </c>
      <c r="K30" s="290"/>
      <c r="L30" s="291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4" t="s">
        <v>101</v>
      </c>
      <c r="D68" s="294"/>
      <c r="E68" s="294"/>
      <c r="F68" s="294"/>
      <c r="G68" s="294"/>
      <c r="H68" s="294"/>
      <c r="I68" s="294"/>
      <c r="J68" s="294"/>
      <c r="K68" s="294"/>
      <c r="L68" s="295"/>
      <c r="M68" s="78"/>
      <c r="N68" s="57"/>
    </row>
    <row r="69" spans="3:22" ht="16.5">
      <c r="C69" s="45"/>
      <c r="D69" s="290" t="s">
        <v>100</v>
      </c>
      <c r="E69" s="290"/>
      <c r="F69" s="290"/>
      <c r="G69" s="46" t="s">
        <v>1</v>
      </c>
      <c r="H69" s="46"/>
      <c r="I69" s="47" t="s">
        <v>2</v>
      </c>
      <c r="J69" s="290" t="s">
        <v>93</v>
      </c>
      <c r="K69" s="290"/>
      <c r="L69" s="291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2BD58C66-4968-4211-9648-8218DFB0944D}"/>
</file>

<file path=customXml/itemProps2.xml><?xml version="1.0" encoding="utf-8"?>
<ds:datastoreItem xmlns:ds="http://schemas.openxmlformats.org/officeDocument/2006/customXml" ds:itemID="{27C56247-1C54-4BA3-B39E-CD2A7B4CAE65}"/>
</file>

<file path=customXml/itemProps3.xml><?xml version="1.0" encoding="utf-8"?>
<ds:datastoreItem xmlns:ds="http://schemas.openxmlformats.org/officeDocument/2006/customXml" ds:itemID="{694A1232-C0D7-46B7-9720-A40491B07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2020-06-01T19:23:01Z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