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3/"/>
    </mc:Choice>
  </mc:AlternateContent>
  <xr:revisionPtr revIDLastSave="75" documentId="8_{B309A551-56FC-482F-963E-A57100FB3912}" xr6:coauthVersionLast="47" xr6:coauthVersionMax="47" xr10:uidLastSave="{9056D898-BD0B-4700-BBEA-BA5241902435}"/>
  <bookViews>
    <workbookView xWindow="-120" yWindow="-120" windowWidth="20730" windowHeight="11160" activeTab="1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2" l="1"/>
  <c r="G34" i="2" l="1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33" i="2"/>
  <c r="D75" i="5"/>
  <c r="C16" i="3" l="1"/>
  <c r="B30" i="3"/>
  <c r="B28" i="3"/>
  <c r="B26" i="3"/>
  <c r="B24" i="3"/>
  <c r="B22" i="3"/>
  <c r="B19" i="3"/>
  <c r="B16" i="3"/>
  <c r="B14" i="3"/>
  <c r="C22" i="3" l="1"/>
  <c r="C24" i="3"/>
  <c r="C26" i="3"/>
  <c r="C28" i="3"/>
  <c r="H75" i="5"/>
  <c r="D33" i="5"/>
  <c r="D31" i="2"/>
  <c r="H31" i="2"/>
  <c r="H21" i="2"/>
  <c r="D21" i="2"/>
  <c r="H33" i="5" l="1"/>
  <c r="C30" i="3" l="1"/>
  <c r="C19" i="3"/>
  <c r="C14" i="3"/>
  <c r="C17" i="3" l="1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<sst xmlns="http://schemas.openxmlformats.org/spreadsheetml/2006/main" count="170" uniqueCount="116">
  <si>
    <t>Monetary and Financial Statistics</t>
  </si>
  <si>
    <t xml:space="preserve">Determinants of Money Supply 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</si>
  <si>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</si>
  <si>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</si>
  <si>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</si>
  <si>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</si>
  <si>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</si>
  <si>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</si>
  <si>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</si>
  <si>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</si>
  <si>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</si>
  <si>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</si>
  <si>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</si>
  <si>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</si>
  <si>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</si>
  <si>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</si>
  <si>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</si>
  <si>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Components of Money Supply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</si>
  <si>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</si>
  <si>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</si>
  <si>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</si>
  <si>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</si>
  <si>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</si>
  <si>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</si>
  <si>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</si>
  <si>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</si>
  <si>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</si>
  <si>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</si>
  <si>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</si>
  <si>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</si>
  <si>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</si>
  <si>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</si>
  <si>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</si>
  <si>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</si>
  <si>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</si>
  <si>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Claims on non-resident private sector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</si>
  <si>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</si>
  <si>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</si>
  <si>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</si>
  <si>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</si>
  <si>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</si>
  <si>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</si>
  <si>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</si>
  <si>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</si>
  <si>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</si>
  <si>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</si>
  <si>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</si>
  <si>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</si>
  <si>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</si>
  <si>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</si>
  <si>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</si>
  <si>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</si>
  <si>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</si>
  <si>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</si>
  <si>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</si>
  <si>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</si>
  <si>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</si>
  <si>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</si>
  <si>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</si>
  <si>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</si>
  <si>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</si>
  <si>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</si>
  <si>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</si>
  <si>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</si>
  <si>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</si>
  <si>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</si>
  <si>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</si>
  <si>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</si>
  <si>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</si>
  <si>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</si>
  <si>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</si>
  <si>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</si>
  <si>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</si>
  <si>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</si>
  <si>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</si>
  <si>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</si>
  <si>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</si>
  <si>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</si>
  <si>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</si>
  <si>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Other Depository Corporations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</si>
  <si>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</si>
  <si>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</si>
  <si>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</si>
  <si>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</si>
  <si>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</si>
  <si>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</si>
  <si>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</si>
  <si>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</si>
  <si>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</si>
  <si>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</si>
  <si>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</si>
  <si>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</si>
  <si>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</si>
  <si>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</si>
  <si>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</si>
  <si>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</si>
  <si>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</si>
  <si>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</si>
  <si>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</si>
  <si>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</si>
  <si>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</si>
  <si>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</si>
  <si>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</si>
  <si>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</si>
  <si>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</si>
  <si>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</si>
  <si>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</si>
  <si>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</si>
  <si>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</si>
  <si>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</si>
  <si>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</si>
  <si>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</si>
  <si>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</si>
  <si>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</si>
  <si>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>Repo Rate [Aug 2023 - 7.75%]</t>
  </si>
  <si>
    <t>Prime Rate [Aug 2023 - 11.50%]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</si>
</sst>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#,##0.0"/>
    <numFmt numFmtId="167" formatCode="_ * #,##0.0_ ;_ * \-#,##0.0_ ;_ * &quot;-&quot;??_ ;_ @_ "/>
    <numFmt numFmtId="168" formatCode="0.0"/>
    <numFmt numFmtId="169" formatCode="[$-409]mmm\-yy;@"/>
    <numFmt numFmtId="170" formatCode="0.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5" fontId="4" fillId="0" borderId="0" applyFont="0" applyFill="0" applyBorder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0" fillId="0" borderId="0"/>
  </cellStyleXfs>
  <cellXfs count="181">
    <xf numFmtId="0" fontId="0" fillId="0" borderId="0" xfId="0"/>
    <xf numFmtId="0" fontId="2" fillId="0" borderId="0" xfId="2"/>
    <xf numFmtId="165" fontId="2" fillId="0" borderId="0" xfId="1" applyFont="1"/>
    <xf numFmtId="0" fontId="6" fillId="2" borderId="4" xfId="3" applyFont="1" applyFill="1" applyBorder="1"/>
    <xf numFmtId="0" fontId="5" fillId="2" borderId="8" xfId="3" applyFont="1" applyFill="1" applyBorder="1" applyAlignment="1">
      <alignment horizontal="center"/>
    </xf>
    <xf numFmtId="0" fontId="6" fillId="2" borderId="10" xfId="3" applyFont="1" applyFill="1" applyBorder="1"/>
    <xf numFmtId="17" fontId="5" fillId="2" borderId="11" xfId="3" applyNumberFormat="1" applyFont="1" applyFill="1" applyBorder="1" applyAlignment="1">
      <alignment horizontal="center"/>
    </xf>
    <xf numFmtId="0" fontId="5" fillId="2" borderId="12" xfId="3" applyFont="1" applyFill="1" applyBorder="1" applyAlignment="1">
      <alignment horizontal="center"/>
    </xf>
    <xf numFmtId="0" fontId="8" fillId="3" borderId="4" xfId="3" applyFont="1" applyFill="1" applyBorder="1"/>
    <xf numFmtId="166" fontId="8" fillId="3" borderId="14" xfId="3" applyNumberFormat="1" applyFont="1" applyFill="1" applyBorder="1"/>
    <xf numFmtId="166" fontId="9" fillId="4" borderId="16" xfId="3" applyNumberFormat="1" applyFont="1" applyFill="1" applyBorder="1" applyAlignment="1">
      <alignment horizontal="center"/>
    </xf>
    <xf numFmtId="0" fontId="9" fillId="3" borderId="4" xfId="3" applyFont="1" applyFill="1" applyBorder="1"/>
    <xf numFmtId="166" fontId="10" fillId="4" borderId="14" xfId="3" applyNumberFormat="1" applyFont="1" applyFill="1" applyBorder="1" applyAlignment="1">
      <alignment horizontal="right"/>
    </xf>
    <xf numFmtId="166" fontId="10" fillId="4" borderId="0" xfId="3" applyNumberFormat="1" applyFont="1" applyFill="1" applyAlignment="1">
      <alignment horizontal="right"/>
    </xf>
    <xf numFmtId="166" fontId="10" fillId="4" borderId="15" xfId="3" applyNumberFormat="1" applyFont="1" applyFill="1" applyBorder="1" applyAlignment="1">
      <alignment horizontal="right"/>
    </xf>
    <xf numFmtId="166" fontId="10" fillId="4" borderId="17" xfId="3" applyNumberFormat="1" applyFont="1" applyFill="1" applyBorder="1" applyAlignment="1">
      <alignment horizontal="right"/>
    </xf>
    <xf numFmtId="0" fontId="11" fillId="3" borderId="4" xfId="3" applyFont="1" applyFill="1" applyBorder="1" applyAlignment="1">
      <alignment horizontal="left" indent="1"/>
    </xf>
    <xf numFmtId="166" fontId="12" fillId="4" borderId="14" xfId="3" applyNumberFormat="1" applyFont="1" applyFill="1" applyBorder="1" applyAlignment="1">
      <alignment horizontal="right"/>
    </xf>
    <xf numFmtId="166" fontId="12" fillId="4" borderId="15" xfId="3" applyNumberFormat="1" applyFont="1" applyFill="1" applyBorder="1" applyAlignment="1">
      <alignment horizontal="right"/>
    </xf>
    <xf numFmtId="166" fontId="12" fillId="4" borderId="17" xfId="3" applyNumberFormat="1" applyFont="1" applyFill="1" applyBorder="1" applyAlignment="1">
      <alignment horizontal="right"/>
    </xf>
    <xf numFmtId="0" fontId="13" fillId="3" borderId="4" xfId="3" applyFont="1" applyFill="1" applyBorder="1" applyAlignment="1">
      <alignment horizontal="left" indent="1"/>
    </xf>
    <xf numFmtId="0" fontId="14" fillId="3" borderId="4" xfId="3" applyFont="1" applyFill="1" applyBorder="1" applyAlignment="1">
      <alignment horizontal="left" indent="2"/>
    </xf>
    <xf numFmtId="0" fontId="9" fillId="3" borderId="4" xfId="3" applyFont="1" applyFill="1" applyBorder="1" applyAlignment="1">
      <alignment horizontal="left" indent="2"/>
    </xf>
    <xf numFmtId="0" fontId="15" fillId="0" borderId="0" xfId="2" applyFont="1"/>
    <xf numFmtId="0" fontId="9" fillId="3" borderId="18" xfId="3" applyFont="1" applyFill="1" applyBorder="1"/>
    <xf numFmtId="166" fontId="10" fillId="4" borderId="19" xfId="3" applyNumberFormat="1" applyFont="1" applyFill="1" applyBorder="1" applyAlignment="1">
      <alignment horizontal="right"/>
    </xf>
    <xf numFmtId="166" fontId="10" fillId="4" borderId="20" xfId="3" applyNumberFormat="1" applyFont="1" applyFill="1" applyBorder="1" applyAlignment="1">
      <alignment horizontal="right"/>
    </xf>
    <xf numFmtId="166" fontId="10" fillId="4" borderId="21" xfId="3" applyNumberFormat="1" applyFont="1" applyFill="1" applyBorder="1" applyAlignment="1">
      <alignment horizontal="right"/>
    </xf>
    <xf numFmtId="166" fontId="16" fillId="0" borderId="0" xfId="3" applyNumberFormat="1" applyFont="1"/>
    <xf numFmtId="166" fontId="2" fillId="0" borderId="0" xfId="2" applyNumberFormat="1"/>
    <xf numFmtId="0" fontId="6" fillId="2" borderId="22" xfId="3" applyFont="1" applyFill="1" applyBorder="1"/>
    <xf numFmtId="0" fontId="5" fillId="2" borderId="23" xfId="3" applyFont="1" applyFill="1" applyBorder="1" applyAlignment="1">
      <alignment horizontal="center"/>
    </xf>
    <xf numFmtId="17" fontId="5" fillId="2" borderId="12" xfId="3" applyNumberFormat="1" applyFont="1" applyFill="1" applyBorder="1" applyAlignment="1">
      <alignment horizontal="center"/>
    </xf>
    <xf numFmtId="17" fontId="7" fillId="2" borderId="24" xfId="3" applyNumberFormat="1" applyFont="1" applyFill="1" applyBorder="1" applyAlignment="1">
      <alignment horizontal="center"/>
    </xf>
    <xf numFmtId="0" fontId="16" fillId="3" borderId="13" xfId="3" applyFont="1" applyFill="1" applyBorder="1"/>
    <xf numFmtId="166" fontId="16" fillId="4" borderId="25" xfId="3" applyNumberFormat="1" applyFont="1" applyFill="1" applyBorder="1"/>
    <xf numFmtId="0" fontId="9" fillId="3" borderId="13" xfId="3" applyFont="1" applyFill="1" applyBorder="1"/>
    <xf numFmtId="167" fontId="10" fillId="3" borderId="25" xfId="4" applyNumberFormat="1" applyFont="1" applyFill="1" applyBorder="1" applyAlignment="1">
      <alignment horizontal="right"/>
    </xf>
    <xf numFmtId="168" fontId="10" fillId="3" borderId="25" xfId="3" applyNumberFormat="1" applyFont="1" applyFill="1" applyBorder="1" applyAlignment="1">
      <alignment horizontal="right"/>
    </xf>
    <xf numFmtId="168" fontId="10" fillId="3" borderId="17" xfId="3" applyNumberFormat="1" applyFont="1" applyFill="1" applyBorder="1" applyAlignment="1">
      <alignment horizontal="right"/>
    </xf>
    <xf numFmtId="0" fontId="11" fillId="3" borderId="13" xfId="3" applyFont="1" applyFill="1" applyBorder="1" applyAlignment="1">
      <alignment horizontal="left" indent="1"/>
    </xf>
    <xf numFmtId="167" fontId="12" fillId="3" borderId="25" xfId="4" applyNumberFormat="1" applyFont="1" applyFill="1" applyBorder="1" applyAlignment="1">
      <alignment horizontal="right"/>
    </xf>
    <xf numFmtId="168" fontId="12" fillId="3" borderId="25" xfId="3" applyNumberFormat="1" applyFont="1" applyFill="1" applyBorder="1" applyAlignment="1">
      <alignment horizontal="right"/>
    </xf>
    <xf numFmtId="168" fontId="12" fillId="3" borderId="17" xfId="3" applyNumberFormat="1" applyFont="1" applyFill="1" applyBorder="1" applyAlignment="1">
      <alignment horizontal="right"/>
    </xf>
    <xf numFmtId="0" fontId="11" fillId="3" borderId="26" xfId="3" applyFont="1" applyFill="1" applyBorder="1" applyAlignment="1">
      <alignment horizontal="left" indent="1"/>
    </xf>
    <xf numFmtId="168" fontId="12" fillId="3" borderId="27" xfId="3" applyNumberFormat="1" applyFont="1" applyFill="1" applyBorder="1" applyAlignment="1">
      <alignment horizontal="right"/>
    </xf>
    <xf numFmtId="168" fontId="12" fillId="3" borderId="21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6" fontId="8" fillId="0" borderId="0" xfId="3" applyNumberFormat="1" applyFont="1"/>
    <xf numFmtId="0" fontId="5" fillId="2" borderId="28" xfId="3" applyFont="1" applyFill="1" applyBorder="1" applyAlignment="1">
      <alignment horizontal="center"/>
    </xf>
    <xf numFmtId="17" fontId="5" fillId="2" borderId="24" xfId="3" applyNumberFormat="1" applyFont="1" applyFill="1" applyBorder="1" applyAlignment="1">
      <alignment horizontal="center"/>
    </xf>
    <xf numFmtId="0" fontId="16" fillId="3" borderId="4" xfId="3" applyFont="1" applyFill="1" applyBorder="1"/>
    <xf numFmtId="0" fontId="16" fillId="3" borderId="0" xfId="3" applyFont="1" applyFill="1"/>
    <xf numFmtId="0" fontId="16" fillId="3" borderId="15" xfId="3" applyFont="1" applyFill="1" applyBorder="1"/>
    <xf numFmtId="0" fontId="19" fillId="3" borderId="17" xfId="3" applyFont="1" applyFill="1" applyBorder="1"/>
    <xf numFmtId="0" fontId="9" fillId="3" borderId="13" xfId="3" applyFont="1" applyFill="1" applyBorder="1" applyAlignment="1">
      <alignment horizontal="left" indent="2"/>
    </xf>
    <xf numFmtId="167" fontId="10" fillId="3" borderId="15" xfId="4" applyNumberFormat="1" applyFont="1" applyFill="1" applyBorder="1" applyAlignment="1">
      <alignment horizontal="right"/>
    </xf>
    <xf numFmtId="166" fontId="10" fillId="3" borderId="15" xfId="3" applyNumberFormat="1" applyFont="1" applyFill="1" applyBorder="1" applyAlignment="1">
      <alignment horizontal="right"/>
    </xf>
    <xf numFmtId="166" fontId="10" fillId="3" borderId="17" xfId="3" applyNumberFormat="1" applyFont="1" applyFill="1" applyBorder="1" applyAlignment="1">
      <alignment horizontal="right"/>
    </xf>
    <xf numFmtId="0" fontId="11" fillId="3" borderId="13" xfId="3" applyFont="1" applyFill="1" applyBorder="1" applyAlignment="1">
      <alignment horizontal="left" indent="2"/>
    </xf>
    <xf numFmtId="167" fontId="12" fillId="3" borderId="15" xfId="4" applyNumberFormat="1" applyFont="1" applyFill="1" applyBorder="1" applyAlignment="1">
      <alignment horizontal="right"/>
    </xf>
    <xf numFmtId="166" fontId="12" fillId="3" borderId="17" xfId="3" applyNumberFormat="1" applyFont="1" applyFill="1" applyBorder="1" applyAlignment="1">
      <alignment horizontal="right"/>
    </xf>
    <xf numFmtId="167" fontId="10" fillId="5" borderId="15" xfId="4" applyNumberFormat="1" applyFont="1" applyFill="1" applyBorder="1" applyAlignment="1">
      <alignment horizontal="right"/>
    </xf>
    <xf numFmtId="166" fontId="10" fillId="5" borderId="17" xfId="3" applyNumberFormat="1" applyFont="1" applyFill="1" applyBorder="1" applyAlignment="1">
      <alignment horizontal="right"/>
    </xf>
    <xf numFmtId="0" fontId="14" fillId="3" borderId="13" xfId="3" applyFont="1" applyFill="1" applyBorder="1" applyAlignment="1">
      <alignment horizontal="left" indent="4"/>
    </xf>
    <xf numFmtId="167" fontId="12" fillId="5" borderId="15" xfId="4" applyNumberFormat="1" applyFont="1" applyFill="1" applyBorder="1" applyAlignment="1">
      <alignment horizontal="right"/>
    </xf>
    <xf numFmtId="166" fontId="12" fillId="5" borderId="17" xfId="3" applyNumberFormat="1" applyFont="1" applyFill="1" applyBorder="1" applyAlignment="1">
      <alignment horizontal="right"/>
    </xf>
    <xf numFmtId="0" fontId="14" fillId="3" borderId="13" xfId="3" applyFont="1" applyFill="1" applyBorder="1" applyAlignment="1">
      <alignment horizontal="left" indent="3"/>
    </xf>
    <xf numFmtId="167" fontId="6" fillId="5" borderId="15" xfId="4" applyNumberFormat="1" applyFont="1" applyFill="1" applyBorder="1" applyAlignment="1">
      <alignment horizontal="right"/>
    </xf>
    <xf numFmtId="166" fontId="6" fillId="5" borderId="17" xfId="3" applyNumberFormat="1" applyFont="1" applyFill="1" applyBorder="1" applyAlignment="1">
      <alignment horizontal="right"/>
    </xf>
    <xf numFmtId="0" fontId="9" fillId="3" borderId="26" xfId="3" applyFont="1" applyFill="1" applyBorder="1" applyAlignment="1">
      <alignment horizontal="left" indent="2"/>
    </xf>
    <xf numFmtId="167" fontId="10" fillId="5" borderId="20" xfId="4" applyNumberFormat="1" applyFont="1" applyFill="1" applyBorder="1" applyAlignment="1">
      <alignment horizontal="right"/>
    </xf>
    <xf numFmtId="166" fontId="10" fillId="5" borderId="21" xfId="3" applyNumberFormat="1" applyFont="1" applyFill="1" applyBorder="1" applyAlignment="1">
      <alignment horizontal="right"/>
    </xf>
    <xf numFmtId="43" fontId="2" fillId="0" borderId="0" xfId="2" applyNumberFormat="1"/>
    <xf numFmtId="0" fontId="21" fillId="0" borderId="0" xfId="5" applyFont="1" applyAlignment="1">
      <alignment horizontal="center"/>
    </xf>
    <xf numFmtId="0" fontId="5" fillId="6" borderId="29" xfId="5" applyFont="1" applyFill="1" applyBorder="1"/>
    <xf numFmtId="169" fontId="5" fillId="6" borderId="30" xfId="5" applyNumberFormat="1" applyFont="1" applyFill="1" applyBorder="1"/>
    <xf numFmtId="0" fontId="6" fillId="6" borderId="13" xfId="5" applyFont="1" applyFill="1" applyBorder="1"/>
    <xf numFmtId="2" fontId="22" fillId="7" borderId="31" xfId="5" applyNumberFormat="1" applyFont="1" applyFill="1" applyBorder="1" applyAlignment="1">
      <alignment horizontal="right"/>
    </xf>
    <xf numFmtId="2" fontId="6" fillId="7" borderId="32" xfId="5" applyNumberFormat="1" applyFont="1" applyFill="1" applyBorder="1" applyAlignment="1">
      <alignment horizontal="right"/>
    </xf>
    <xf numFmtId="2" fontId="23" fillId="7" borderId="32" xfId="5" applyNumberFormat="1" applyFont="1" applyFill="1" applyBorder="1" applyAlignment="1">
      <alignment horizontal="right"/>
    </xf>
    <xf numFmtId="2" fontId="22" fillId="7" borderId="32" xfId="5" applyNumberFormat="1" applyFont="1" applyFill="1" applyBorder="1" applyAlignment="1">
      <alignment horizontal="right"/>
    </xf>
    <xf numFmtId="167" fontId="6" fillId="7" borderId="32" xfId="1" applyNumberFormat="1" applyFont="1" applyFill="1" applyBorder="1" applyAlignment="1">
      <alignment horizontal="right"/>
    </xf>
    <xf numFmtId="2" fontId="24" fillId="7" borderId="32" xfId="5" applyNumberFormat="1" applyFont="1" applyFill="1" applyBorder="1" applyAlignment="1">
      <alignment horizontal="right"/>
    </xf>
    <xf numFmtId="0" fontId="5" fillId="6" borderId="13" xfId="5" applyFont="1" applyFill="1" applyBorder="1"/>
    <xf numFmtId="170" fontId="6" fillId="7" borderId="32" xfId="5" applyNumberFormat="1" applyFont="1" applyFill="1" applyBorder="1" applyAlignment="1">
      <alignment horizontal="right"/>
    </xf>
    <xf numFmtId="166" fontId="25" fillId="7" borderId="32" xfId="5" applyNumberFormat="1" applyFont="1" applyFill="1" applyBorder="1" applyAlignment="1">
      <alignment horizontal="right"/>
    </xf>
    <xf numFmtId="166" fontId="6" fillId="7" borderId="32" xfId="5" applyNumberFormat="1" applyFont="1" applyFill="1" applyBorder="1" applyAlignment="1">
      <alignment horizontal="right"/>
    </xf>
    <xf numFmtId="0" fontId="6" fillId="6" borderId="26" xfId="5" applyFont="1" applyFill="1" applyBorder="1"/>
    <xf numFmtId="166" fontId="6" fillId="7" borderId="33" xfId="5" applyNumberFormat="1" applyFont="1" applyFill="1" applyBorder="1" applyAlignment="1">
      <alignment horizontal="right"/>
    </xf>
    <xf numFmtId="0" fontId="26" fillId="8" borderId="0" xfId="0" applyFont="1" applyFill="1"/>
    <xf numFmtId="0" fontId="0" fillId="8" borderId="0" xfId="0" applyFill="1"/>
    <xf numFmtId="0" fontId="19" fillId="8" borderId="0" xfId="0" applyFont="1" applyFill="1"/>
    <xf numFmtId="0" fontId="6" fillId="2" borderId="40" xfId="3" applyFont="1" applyFill="1" applyBorder="1"/>
    <xf numFmtId="0" fontId="6" fillId="2" borderId="41" xfId="3" applyFont="1" applyFill="1" applyBorder="1"/>
    <xf numFmtId="17" fontId="5" fillId="2" borderId="8" xfId="3" applyNumberFormat="1" applyFont="1" applyFill="1" applyBorder="1" applyAlignment="1">
      <alignment horizontal="center"/>
    </xf>
    <xf numFmtId="17" fontId="5" fillId="2" borderId="42" xfId="3" applyNumberFormat="1" applyFont="1" applyFill="1" applyBorder="1" applyAlignment="1">
      <alignment horizontal="center"/>
    </xf>
    <xf numFmtId="17" fontId="7" fillId="2" borderId="43" xfId="3" applyNumberFormat="1" applyFont="1" applyFill="1" applyBorder="1" applyAlignment="1">
      <alignment horizontal="center"/>
    </xf>
    <xf numFmtId="0" fontId="13" fillId="3" borderId="13" xfId="3" applyFont="1" applyFill="1" applyBorder="1" applyAlignment="1">
      <alignment horizontal="left" indent="1"/>
    </xf>
    <xf numFmtId="166" fontId="10" fillId="4" borderId="44" xfId="3" applyNumberFormat="1" applyFont="1" applyFill="1" applyBorder="1" applyAlignment="1">
      <alignment horizontal="right"/>
    </xf>
    <xf numFmtId="166" fontId="10" fillId="4" borderId="16" xfId="3" applyNumberFormat="1" applyFont="1" applyFill="1" applyBorder="1" applyAlignment="1">
      <alignment horizontal="right"/>
    </xf>
    <xf numFmtId="0" fontId="9" fillId="3" borderId="13" xfId="3" applyFont="1" applyFill="1" applyBorder="1" applyAlignment="1">
      <alignment horizontal="left"/>
    </xf>
    <xf numFmtId="166" fontId="13" fillId="3" borderId="13" xfId="3" applyNumberFormat="1" applyFont="1" applyFill="1" applyBorder="1" applyAlignment="1">
      <alignment horizontal="left" indent="1"/>
    </xf>
    <xf numFmtId="166" fontId="10" fillId="4" borderId="25" xfId="3" applyNumberFormat="1" applyFont="1" applyFill="1" applyBorder="1" applyAlignment="1">
      <alignment horizontal="right"/>
    </xf>
    <xf numFmtId="166" fontId="13" fillId="3" borderId="26" xfId="3" applyNumberFormat="1" applyFont="1" applyFill="1" applyBorder="1" applyAlignment="1">
      <alignment horizontal="left" indent="1"/>
    </xf>
    <xf numFmtId="166" fontId="13" fillId="3" borderId="0" xfId="3" applyNumberFormat="1" applyFont="1" applyFill="1" applyAlignment="1">
      <alignment horizontal="left" indent="1"/>
    </xf>
    <xf numFmtId="166" fontId="8" fillId="0" borderId="0" xfId="3" applyNumberFormat="1" applyFont="1" applyAlignment="1">
      <alignment horizontal="center"/>
    </xf>
    <xf numFmtId="0" fontId="8" fillId="0" borderId="0" xfId="3" applyFont="1"/>
    <xf numFmtId="166" fontId="13" fillId="3" borderId="4" xfId="3" applyNumberFormat="1" applyFont="1" applyFill="1" applyBorder="1" applyAlignment="1">
      <alignment horizontal="left" indent="1"/>
    </xf>
    <xf numFmtId="166" fontId="10" fillId="4" borderId="14" xfId="3" applyNumberFormat="1" applyFont="1" applyFill="1" applyBorder="1"/>
    <xf numFmtId="166" fontId="10" fillId="4" borderId="15" xfId="3" applyNumberFormat="1" applyFont="1" applyFill="1" applyBorder="1"/>
    <xf numFmtId="166" fontId="10" fillId="4" borderId="17" xfId="3" applyNumberFormat="1" applyFont="1" applyFill="1" applyBorder="1"/>
    <xf numFmtId="166" fontId="11" fillId="3" borderId="13" xfId="3" applyNumberFormat="1" applyFont="1" applyFill="1" applyBorder="1" applyAlignment="1">
      <alignment horizontal="left" indent="1"/>
    </xf>
    <xf numFmtId="166" fontId="12" fillId="4" borderId="15" xfId="3" applyNumberFormat="1" applyFont="1" applyFill="1" applyBorder="1"/>
    <xf numFmtId="166" fontId="12" fillId="4" borderId="17" xfId="3" applyNumberFormat="1" applyFont="1" applyFill="1" applyBorder="1"/>
    <xf numFmtId="166" fontId="9" fillId="3" borderId="13" xfId="3" applyNumberFormat="1" applyFont="1" applyFill="1" applyBorder="1" applyAlignment="1">
      <alignment horizontal="left" indent="2"/>
    </xf>
    <xf numFmtId="166" fontId="14" fillId="3" borderId="13" xfId="3" applyNumberFormat="1" applyFont="1" applyFill="1" applyBorder="1" applyAlignment="1">
      <alignment horizontal="left" indent="2"/>
    </xf>
    <xf numFmtId="166" fontId="13" fillId="3" borderId="19" xfId="3" applyNumberFormat="1" applyFont="1" applyFill="1" applyBorder="1" applyAlignment="1">
      <alignment horizontal="left" indent="1"/>
    </xf>
    <xf numFmtId="166" fontId="10" fillId="4" borderId="20" xfId="3" applyNumberFormat="1" applyFont="1" applyFill="1" applyBorder="1"/>
    <xf numFmtId="166" fontId="9" fillId="4" borderId="20" xfId="3" applyNumberFormat="1" applyFont="1" applyFill="1" applyBorder="1"/>
    <xf numFmtId="166" fontId="10" fillId="4" borderId="35" xfId="3" applyNumberFormat="1" applyFont="1" applyFill="1" applyBorder="1"/>
    <xf numFmtId="166" fontId="10" fillId="4" borderId="0" xfId="3" applyNumberFormat="1" applyFont="1" applyFill="1"/>
    <xf numFmtId="166" fontId="9" fillId="4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0" fontId="5" fillId="2" borderId="46" xfId="3" applyFont="1" applyFill="1" applyBorder="1" applyAlignment="1">
      <alignment horizontal="center"/>
    </xf>
    <xf numFmtId="17" fontId="5" fillId="2" borderId="47" xfId="3" applyNumberFormat="1" applyFont="1" applyFill="1" applyBorder="1" applyAlignment="1">
      <alignment horizontal="center"/>
    </xf>
    <xf numFmtId="0" fontId="14" fillId="3" borderId="13" xfId="3" applyFont="1" applyFill="1" applyBorder="1"/>
    <xf numFmtId="166" fontId="6" fillId="4" borderId="15" xfId="3" applyNumberFormat="1" applyFont="1" applyFill="1" applyBorder="1"/>
    <xf numFmtId="166" fontId="6" fillId="4" borderId="17" xfId="3" applyNumberFormat="1" applyFont="1" applyFill="1" applyBorder="1"/>
    <xf numFmtId="166" fontId="10" fillId="4" borderId="21" xfId="3" applyNumberFormat="1" applyFont="1" applyFill="1" applyBorder="1"/>
    <xf numFmtId="0" fontId="28" fillId="0" borderId="0" xfId="2" applyFont="1"/>
    <xf numFmtId="0" fontId="6" fillId="6" borderId="13" xfId="5" applyFont="1" applyFill="1" applyBorder="1" applyAlignment="1">
      <alignment horizontal="left"/>
    </xf>
    <xf numFmtId="166" fontId="5" fillId="2" borderId="6" xfId="3" applyNumberFormat="1" applyFont="1" applyFill="1" applyBorder="1" applyAlignment="1">
      <alignment horizontal="center"/>
    </xf>
    <xf numFmtId="0" fontId="27" fillId="2" borderId="36" xfId="3" applyFont="1" applyFill="1" applyBorder="1" applyAlignment="1">
      <alignment horizontal="center" vertical="center"/>
    </xf>
    <xf numFmtId="0" fontId="27" fillId="2" borderId="39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/>
    </xf>
    <xf numFmtId="0" fontId="5" fillId="2" borderId="9" xfId="3" applyFont="1" applyFill="1" applyBorder="1" applyAlignment="1">
      <alignment horizontal="center"/>
    </xf>
    <xf numFmtId="17" fontId="7" fillId="2" borderId="48" xfId="3" applyNumberFormat="1" applyFont="1" applyFill="1" applyBorder="1" applyAlignment="1">
      <alignment horizontal="center"/>
    </xf>
    <xf numFmtId="0" fontId="2" fillId="0" borderId="14" xfId="2" applyBorder="1"/>
    <xf numFmtId="165" fontId="2" fillId="0" borderId="14" xfId="1" applyFont="1" applyBorder="1"/>
    <xf numFmtId="166" fontId="16" fillId="4" borderId="49" xfId="3" applyNumberFormat="1" applyFont="1" applyFill="1" applyBorder="1"/>
    <xf numFmtId="0" fontId="18" fillId="0" borderId="16" xfId="0" applyFont="1" applyBorder="1"/>
    <xf numFmtId="0" fontId="27" fillId="0" borderId="16" xfId="3" applyFont="1" applyBorder="1" applyAlignment="1">
      <alignment horizontal="center" vertical="center"/>
    </xf>
    <xf numFmtId="0" fontId="27" fillId="2" borderId="16" xfId="3" applyFont="1" applyFill="1" applyBorder="1" applyAlignment="1">
      <alignment horizontal="center" vertical="center"/>
    </xf>
    <xf numFmtId="166" fontId="8" fillId="0" borderId="16" xfId="3" applyNumberFormat="1" applyFont="1" applyBorder="1"/>
    <xf numFmtId="166" fontId="9" fillId="4" borderId="16" xfId="3" applyNumberFormat="1" applyFont="1" applyFill="1" applyBorder="1"/>
    <xf numFmtId="0" fontId="16" fillId="0" borderId="16" xfId="3" applyFont="1" applyBorder="1"/>
    <xf numFmtId="0" fontId="2" fillId="0" borderId="16" xfId="2" applyBorder="1"/>
    <xf numFmtId="17" fontId="7" fillId="2" borderId="52" xfId="3" applyNumberFormat="1" applyFont="1" applyFill="1" applyBorder="1" applyAlignment="1">
      <alignment horizontal="center"/>
    </xf>
    <xf numFmtId="0" fontId="2" fillId="0" borderId="53" xfId="2" applyBorder="1"/>
    <xf numFmtId="17" fontId="5" fillId="2" borderId="50" xfId="3" applyNumberFormat="1" applyFont="1" applyFill="1" applyBorder="1" applyAlignment="1">
      <alignment horizontal="center"/>
    </xf>
    <xf numFmtId="17" fontId="5" fillId="2" borderId="52" xfId="3" applyNumberFormat="1" applyFont="1" applyFill="1" applyBorder="1" applyAlignment="1">
      <alignment horizontal="center"/>
    </xf>
    <xf numFmtId="0" fontId="2" fillId="0" borderId="45" xfId="2" applyBorder="1"/>
    <xf numFmtId="17" fontId="7" fillId="2" borderId="54" xfId="3" applyNumberFormat="1" applyFont="1" applyFill="1" applyBorder="1" applyAlignment="1">
      <alignment horizontal="center"/>
    </xf>
    <xf numFmtId="17" fontId="7" fillId="2" borderId="51" xfId="3" applyNumberFormat="1" applyFont="1" applyFill="1" applyBorder="1" applyAlignment="1">
      <alignment horizontal="center"/>
    </xf>
    <xf numFmtId="0" fontId="5" fillId="2" borderId="55" xfId="3" applyFont="1" applyFill="1" applyBorder="1" applyAlignment="1">
      <alignment horizontal="center"/>
    </xf>
    <xf numFmtId="17" fontId="5" fillId="2" borderId="24" xfId="3" applyNumberFormat="1" applyFont="1" applyFill="1" applyBorder="1"/>
    <xf numFmtId="166" fontId="9" fillId="4" borderId="17" xfId="3" applyNumberFormat="1" applyFont="1" applyFill="1" applyBorder="1"/>
    <xf numFmtId="0" fontId="16" fillId="0" borderId="36" xfId="3" applyFont="1" applyBorder="1"/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166" fontId="5" fillId="2" borderId="5" xfId="3" applyNumberFormat="1" applyFont="1" applyFill="1" applyBorder="1" applyAlignment="1">
      <alignment horizontal="center"/>
    </xf>
    <xf numFmtId="166" fontId="5" fillId="2" borderId="7" xfId="3" applyNumberFormat="1" applyFont="1" applyFill="1" applyBorder="1" applyAlignment="1">
      <alignment horizontal="center"/>
    </xf>
    <xf numFmtId="46" fontId="5" fillId="2" borderId="5" xfId="3" applyNumberFormat="1" applyFont="1" applyFill="1" applyBorder="1" applyAlignment="1">
      <alignment horizontal="center"/>
    </xf>
    <xf numFmtId="46" fontId="5" fillId="2" borderId="7" xfId="3" applyNumberFormat="1" applyFont="1" applyFill="1" applyBorder="1" applyAlignment="1">
      <alignment horizontal="center"/>
    </xf>
    <xf numFmtId="0" fontId="5" fillId="2" borderId="2" xfId="3" applyFont="1" applyFill="1" applyBorder="1" applyAlignment="1">
      <alignment horizontal="left" indent="20"/>
    </xf>
    <xf numFmtId="0" fontId="5" fillId="2" borderId="3" xfId="3" applyFont="1" applyFill="1" applyBorder="1" applyAlignment="1">
      <alignment horizontal="left" indent="20"/>
    </xf>
    <xf numFmtId="0" fontId="27" fillId="2" borderId="34" xfId="3" applyFont="1" applyFill="1" applyBorder="1" applyAlignment="1">
      <alignment horizontal="center" vertical="center"/>
    </xf>
    <xf numFmtId="0" fontId="27" fillId="2" borderId="35" xfId="3" applyFont="1" applyFill="1" applyBorder="1" applyAlignment="1">
      <alignment horizontal="center" vertical="center"/>
    </xf>
    <xf numFmtId="0" fontId="27" fillId="2" borderId="37" xfId="3" applyFont="1" applyFill="1" applyBorder="1" applyAlignment="1">
      <alignment horizontal="center" vertical="center"/>
    </xf>
    <xf numFmtId="0" fontId="27" fillId="2" borderId="38" xfId="3" applyFont="1" applyFill="1" applyBorder="1" applyAlignment="1">
      <alignment horizontal="center" vertical="center"/>
    </xf>
    <xf numFmtId="0" fontId="27" fillId="2" borderId="0" xfId="3" applyFont="1" applyFill="1" applyAlignment="1">
      <alignment horizontal="center" vertical="center"/>
    </xf>
    <xf numFmtId="0" fontId="27" fillId="0" borderId="13" xfId="3" applyFont="1" applyBorder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5" fillId="2" borderId="5" xfId="3" applyFont="1" applyFill="1" applyBorder="1" applyAlignment="1">
      <alignment horizontal="center"/>
    </xf>
    <xf numFmtId="0" fontId="5" fillId="2" borderId="6" xfId="3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</cellXfs>
  <cellStyles count="6">
    <cellStyle name="Comma" xfId="1" builtinId="3"/>
    <cellStyle name="Comma 18" xfId="4" xr:uid="{05B03F0D-7995-4AE6-A342-59FA4632D7B9}"/>
    <cellStyle name="Normal" xfId="0" builtinId="0"/>
    <cellStyle name="Normal 100" xfId="2" xr:uid="{6D67F320-69C8-4C5E-A43D-0EED0DFC9209}"/>
    <cellStyle name="Normal 2 10" xfId="3" xr:uid="{4E8F03EF-6BF5-45CB-90A2-CDEACAA37EF2}"/>
    <cellStyle name="Normal 21" xfId="5" xr:uid="{AD76E2C8-ED91-461C-9827-8F0D21D06A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microsoft.com/office/2017/10/relationships/person" Target="persons/perso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2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4536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0.50171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89514" y="3432043"/>
          <a:ext cx="3167743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July 2023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9</xdr:col>
      <xdr:colOff>47624</xdr:colOff>
      <xdr:row>27</xdr:row>
      <xdr:rowOff>101714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24B42D-02AD-4D42-88E3-23BB9D3C9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00"/>
          <a:ext cx="5534024" cy="238771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9</xdr:col>
      <xdr:colOff>67633</xdr:colOff>
      <xdr:row>13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F95AA44-7BEC-41D0-B8E6-538EBCF36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1000"/>
          <a:ext cx="5554032" cy="2219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L53"/>
  <sheetViews>
    <sheetView tabSelected="1" zoomScaleNormal="100" workbookViewId="0">
      <pane xSplit="1" ySplit="4" topLeftCell="B21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K23" sqref="K23"/>
    </sheetView>
  </sheetViews>
  <sheetFormatPr defaultColWidth="9.140625" defaultRowHeight="15" x14ac:dyDescent="0.25"/>
  <cols>
    <col min="1" max="1" width="53.5703125" style="1" customWidth="1"/>
    <col min="2" max="2" width="13.28515625" customWidth="1"/>
    <col min="3" max="4" width="13.28515625" style="1" customWidth="1"/>
    <col min="5" max="7" width="12" style="1" customWidth="1"/>
    <col min="8" max="10" width="10.42578125" style="139" customWidth="1"/>
    <col min="11" max="31" width="9.140625" style="1"/>
    <col min="32" max="32" width="9.140625" style="1" customWidth="1"/>
    <col min="33" max="16384" width="9.140625" style="1"/>
  </cols>
  <sheetData>
    <row r="1" spans="1:12" ht="20.25" thickBot="1" x14ac:dyDescent="0.45">
      <c r="A1" s="162" t="s">
        <v>0</v>
      </c>
      <c r="B1" s="162"/>
      <c r="C1" s="162"/>
      <c r="D1" s="162"/>
      <c r="E1" s="162"/>
      <c r="F1" s="162"/>
      <c r="G1" s="162"/>
      <c r="H1" s="153"/>
      <c r="I1" s="153"/>
      <c r="J1" s="153"/>
    </row>
    <row r="2" spans="1:12" ht="17.25" thickTop="1" x14ac:dyDescent="0.35">
      <c r="A2" s="163" t="s">
        <v>1</v>
      </c>
      <c r="B2" s="164"/>
      <c r="C2" s="164"/>
      <c r="D2" s="164"/>
      <c r="E2" s="164"/>
      <c r="F2" s="164"/>
      <c r="G2" s="164"/>
      <c r="H2" s="154"/>
      <c r="I2" s="154"/>
      <c r="J2" s="154"/>
    </row>
    <row r="3" spans="1:12" ht="15.75" customHeight="1" x14ac:dyDescent="0.35">
      <c r="A3" s="3"/>
      <c r="B3" s="165" t="s">
        <v>111</v>
      </c>
      <c r="C3" s="166"/>
      <c r="D3" s="133"/>
      <c r="E3" s="167" t="s">
        <v>2</v>
      </c>
      <c r="F3" s="168"/>
      <c r="G3" s="4" t="s">
        <v>3</v>
      </c>
      <c r="H3" s="138"/>
      <c r="I3" s="138"/>
      <c r="J3" s="138"/>
    </row>
    <row r="4" spans="1:12" ht="17.25" thickBot="1" x14ac:dyDescent="0.4">
      <c r="A4" s="5"/>
      <c r="B4" s="6">
        <v>44773</v>
      </c>
      <c r="C4" s="6">
        <v>45107</v>
      </c>
      <c r="D4" s="6">
        <v>45138</v>
      </c>
      <c r="E4" s="7" t="s">
        <v>4</v>
      </c>
      <c r="F4" s="7" t="s">
        <v>5</v>
      </c>
      <c r="G4" s="7" t="s">
        <v>4</v>
      </c>
      <c r="H4" s="97">
        <v>45077</v>
      </c>
      <c r="I4" s="97">
        <v>45107</v>
      </c>
      <c r="J4" s="97">
        <v>45138</v>
      </c>
    </row>
    <row r="5" spans="1:12" ht="17.25" thickTop="1" x14ac:dyDescent="0.35">
      <c r="A5" s="8"/>
      <c r="B5" s="9"/>
      <c r="C5" s="9"/>
      <c r="D5" s="9"/>
      <c r="E5" s="9"/>
      <c r="F5" s="9"/>
      <c r="G5" s="9"/>
      <c r="H5" s="10"/>
      <c r="I5" s="10"/>
      <c r="J5" s="10"/>
    </row>
    <row r="6" spans="1:12" ht="16.5" x14ac:dyDescent="0.35">
      <c r="A6" s="11" t="s">
        <v>6</v>
      </c>
      <c r="B6" s="12">
        <v>59697.653900303987</v>
      </c>
      <c r="C6" s="12">
        <v>66836.348966513804</v>
      </c>
      <c r="D6" s="12">
        <v>73726.068017002632</v>
      </c>
      <c r="E6" s="12">
        <v>6889.7190504888276</v>
      </c>
      <c r="F6" s="12">
        <v>14028.414116698645</v>
      </c>
      <c r="G6" s="12">
        <v>10.308341429512708</v>
      </c>
      <c r="H6" s="15">
        <v>36.19725824050326</v>
      </c>
      <c r="I6" s="15">
        <v>28.038871029854704</v>
      </c>
      <c r="J6" s="15">
        <v>23.499104571389552</v>
      </c>
      <c r="L6" s="29"/>
    </row>
    <row r="7" spans="1:12" ht="16.5" x14ac:dyDescent="0.35">
      <c r="A7" s="11" t="s">
        <v>7</v>
      </c>
      <c r="B7" s="12">
        <v>141916.90582266357</v>
      </c>
      <c r="C7" s="12">
        <v>144188.81112654132</v>
      </c>
      <c r="D7" s="12">
        <v>142565.06306414882</v>
      </c>
      <c r="E7" s="12">
        <v>-1623.748062392493</v>
      </c>
      <c r="F7" s="12">
        <v>648.15724148525624</v>
      </c>
      <c r="G7" s="12">
        <v>-1.1261262574441275</v>
      </c>
      <c r="H7" s="15">
        <v>-0.77100704641345885</v>
      </c>
      <c r="I7" s="15">
        <v>0.51294980945336022</v>
      </c>
      <c r="J7" s="15">
        <v>0.45671601824182062</v>
      </c>
      <c r="L7" s="29"/>
    </row>
    <row r="8" spans="1:12" ht="16.5" x14ac:dyDescent="0.35">
      <c r="A8" s="16" t="s">
        <v>8</v>
      </c>
      <c r="B8" s="17">
        <v>29787.100099888736</v>
      </c>
      <c r="C8" s="17">
        <v>28528.512706089998</v>
      </c>
      <c r="D8" s="17">
        <v>27200.070630579994</v>
      </c>
      <c r="E8" s="17">
        <v>-1328.4420755100036</v>
      </c>
      <c r="F8" s="17">
        <v>-2587.0294693087417</v>
      </c>
      <c r="G8" s="17">
        <v>-4.6565416472847545</v>
      </c>
      <c r="H8" s="19">
        <v>-5.3135057974705546</v>
      </c>
      <c r="I8" s="19">
        <v>-7.2961925214637517</v>
      </c>
      <c r="J8" s="19">
        <v>-8.6850665577828607</v>
      </c>
      <c r="L8" s="29"/>
    </row>
    <row r="9" spans="1:12" ht="16.5" x14ac:dyDescent="0.35">
      <c r="A9" s="20" t="s">
        <v>9</v>
      </c>
      <c r="B9" s="12">
        <v>112129.80572277484</v>
      </c>
      <c r="C9" s="12">
        <v>115660.29842045132</v>
      </c>
      <c r="D9" s="12">
        <v>115364.99243356884</v>
      </c>
      <c r="E9" s="12">
        <v>-295.30598688247846</v>
      </c>
      <c r="F9" s="12">
        <v>3235.1867107940052</v>
      </c>
      <c r="G9" s="12">
        <v>-0.25532182686316673</v>
      </c>
      <c r="H9" s="15">
        <v>0.48960582114202111</v>
      </c>
      <c r="I9" s="15">
        <v>2.6457068232993635</v>
      </c>
      <c r="J9" s="15">
        <v>2.8852156569258369</v>
      </c>
      <c r="L9" s="29"/>
    </row>
    <row r="10" spans="1:12" x14ac:dyDescent="0.3">
      <c r="A10" s="21" t="s">
        <v>10</v>
      </c>
      <c r="B10" s="17">
        <v>1924.5779453133334</v>
      </c>
      <c r="C10" s="17">
        <v>1477.0734468799999</v>
      </c>
      <c r="D10" s="17">
        <v>1572.7824856400005</v>
      </c>
      <c r="E10" s="17">
        <v>95.709038760000567</v>
      </c>
      <c r="F10" s="17">
        <v>-351.79545967333297</v>
      </c>
      <c r="G10" s="17">
        <v>6.4796397878633201</v>
      </c>
      <c r="H10" s="19">
        <v>-53.132757787014953</v>
      </c>
      <c r="I10" s="19">
        <v>-52.470765326737855</v>
      </c>
      <c r="J10" s="19">
        <v>-18.279096491259978</v>
      </c>
      <c r="L10" s="29"/>
    </row>
    <row r="11" spans="1:12" x14ac:dyDescent="0.3">
      <c r="A11" s="21" t="s">
        <v>106</v>
      </c>
      <c r="B11" s="17">
        <v>224.45544563000001</v>
      </c>
      <c r="C11" s="17">
        <v>266.71496005999995</v>
      </c>
      <c r="D11" s="17">
        <v>269.50374019999992</v>
      </c>
      <c r="E11" s="17">
        <v>2.7887801399999717</v>
      </c>
      <c r="F11" s="17">
        <v>45.048294569999911</v>
      </c>
      <c r="G11" s="17">
        <v>1.0456031935263752</v>
      </c>
      <c r="H11" s="19">
        <v>7.617225577142932</v>
      </c>
      <c r="I11" s="19">
        <v>21.590958461075346</v>
      </c>
      <c r="J11" s="19">
        <v>20.070038596550276</v>
      </c>
      <c r="L11" s="29"/>
    </row>
    <row r="12" spans="1:12" x14ac:dyDescent="0.3">
      <c r="A12" s="21" t="s">
        <v>11</v>
      </c>
      <c r="B12" s="17">
        <v>686.20941112000003</v>
      </c>
      <c r="C12" s="17">
        <v>1161.7183046600001</v>
      </c>
      <c r="D12" s="17">
        <v>858.82417449000013</v>
      </c>
      <c r="E12" s="17">
        <v>-302.89413016999993</v>
      </c>
      <c r="F12" s="17">
        <v>172.61476337000011</v>
      </c>
      <c r="G12" s="17">
        <v>-26.072941173002178</v>
      </c>
      <c r="H12" s="19">
        <v>-13.372926179136911</v>
      </c>
      <c r="I12" s="19">
        <v>191.15192604423373</v>
      </c>
      <c r="J12" s="19">
        <v>25.154823086478231</v>
      </c>
      <c r="L12" s="29"/>
    </row>
    <row r="13" spans="1:12" ht="16.5" x14ac:dyDescent="0.35">
      <c r="A13" s="22" t="s">
        <v>12</v>
      </c>
      <c r="B13" s="12">
        <v>109294.5629207115</v>
      </c>
      <c r="C13" s="12">
        <v>112754.79170885132</v>
      </c>
      <c r="D13" s="12">
        <v>112663.88203323884</v>
      </c>
      <c r="E13" s="12">
        <v>-90.909675612478168</v>
      </c>
      <c r="F13" s="12">
        <v>3369.3191125273443</v>
      </c>
      <c r="G13" s="12">
        <v>-8.0625997560460405E-2</v>
      </c>
      <c r="H13" s="15">
        <v>2.0859254130775469</v>
      </c>
      <c r="I13" s="15">
        <v>3.4893286960088261</v>
      </c>
      <c r="J13" s="15">
        <v>3.0827874895951197</v>
      </c>
      <c r="L13" s="29"/>
    </row>
    <row r="14" spans="1:12" x14ac:dyDescent="0.3">
      <c r="A14" s="21" t="s">
        <v>13</v>
      </c>
      <c r="B14" s="17">
        <v>46477.101606468073</v>
      </c>
      <c r="C14" s="17">
        <v>46657.909920196042</v>
      </c>
      <c r="D14" s="17">
        <v>46359.093338633727</v>
      </c>
      <c r="E14" s="17">
        <v>-298.81658156231424</v>
      </c>
      <c r="F14" s="17">
        <v>-118.00826783434604</v>
      </c>
      <c r="G14" s="17">
        <v>-0.64044142155835004</v>
      </c>
      <c r="H14" s="19">
        <v>-2.6085213421914659</v>
      </c>
      <c r="I14" s="19">
        <v>0.92217969389946575</v>
      </c>
      <c r="J14" s="19">
        <v>-0.25390625438210179</v>
      </c>
      <c r="L14" s="29"/>
    </row>
    <row r="15" spans="1:12" x14ac:dyDescent="0.3">
      <c r="A15" s="21" t="s">
        <v>14</v>
      </c>
      <c r="B15" s="17">
        <v>62817.461314243417</v>
      </c>
      <c r="C15" s="17">
        <v>66096.881788655272</v>
      </c>
      <c r="D15" s="17">
        <v>66304.788694605115</v>
      </c>
      <c r="E15" s="17">
        <v>207.90690594984335</v>
      </c>
      <c r="F15" s="17">
        <v>3487.3273803616976</v>
      </c>
      <c r="G15" s="17">
        <v>0.31454873561906993</v>
      </c>
      <c r="H15" s="19">
        <v>5.6004987478783193</v>
      </c>
      <c r="I15" s="19">
        <v>5.3815562912816119</v>
      </c>
      <c r="J15" s="19">
        <v>5.5515254953020019</v>
      </c>
      <c r="L15" s="29"/>
    </row>
    <row r="16" spans="1:12" s="23" customFormat="1" ht="16.5" x14ac:dyDescent="0.35">
      <c r="A16" s="11" t="s">
        <v>15</v>
      </c>
      <c r="B16" s="12">
        <v>66748.644862487767</v>
      </c>
      <c r="C16" s="12">
        <v>74934.381565598087</v>
      </c>
      <c r="D16" s="12">
        <v>77047.163575588755</v>
      </c>
      <c r="E16" s="12">
        <v>2112.7820099906676</v>
      </c>
      <c r="F16" s="12">
        <v>10298.518713100988</v>
      </c>
      <c r="G16" s="12">
        <v>2.8195095039800009</v>
      </c>
      <c r="H16" s="15">
        <v>11.179522236041791</v>
      </c>
      <c r="I16" s="15">
        <v>11.424080258795485</v>
      </c>
      <c r="J16" s="15">
        <v>15.428805684845699</v>
      </c>
      <c r="K16" s="1"/>
      <c r="L16" s="29"/>
    </row>
    <row r="17" spans="1:12" ht="17.25" thickBot="1" x14ac:dyDescent="0.4">
      <c r="A17" s="24" t="s">
        <v>16</v>
      </c>
      <c r="B17" s="25">
        <v>134865.86747838793</v>
      </c>
      <c r="C17" s="25">
        <v>136090.68214598627</v>
      </c>
      <c r="D17" s="25">
        <v>139243.86206525451</v>
      </c>
      <c r="E17" s="26">
        <v>3153.1799192682374</v>
      </c>
      <c r="F17" s="25">
        <v>4377.9945868665818</v>
      </c>
      <c r="G17" s="25">
        <v>2.3169697363158122</v>
      </c>
      <c r="H17" s="27">
        <v>7.7057701266663088</v>
      </c>
      <c r="I17" s="27">
        <v>5.9883837049525539</v>
      </c>
      <c r="J17" s="27">
        <v>3.2461842782927732</v>
      </c>
      <c r="L17" s="29"/>
    </row>
    <row r="18" spans="1:12" ht="13.5" thickBot="1" x14ac:dyDescent="0.25">
      <c r="B18" s="28"/>
      <c r="E18" s="29"/>
      <c r="H18" s="150"/>
      <c r="I18" s="150"/>
      <c r="J18" s="150"/>
      <c r="L18" s="29"/>
    </row>
    <row r="19" spans="1:12" ht="16.5" x14ac:dyDescent="0.35">
      <c r="A19" s="160" t="s">
        <v>17</v>
      </c>
      <c r="B19" s="161"/>
      <c r="C19" s="161"/>
      <c r="D19" s="161"/>
      <c r="E19" s="161"/>
      <c r="F19" s="161"/>
      <c r="G19" s="161"/>
      <c r="H19" s="149"/>
      <c r="I19" s="149"/>
      <c r="J19" s="149"/>
      <c r="L19" s="29"/>
    </row>
    <row r="20" spans="1:12" ht="15.75" customHeight="1" x14ac:dyDescent="0.35">
      <c r="A20" s="30"/>
      <c r="B20" s="165" t="str">
        <f>B3</f>
        <v xml:space="preserve">             N$ Million</v>
      </c>
      <c r="C20" s="166"/>
      <c r="D20" s="133"/>
      <c r="E20" s="167" t="s">
        <v>2</v>
      </c>
      <c r="F20" s="168"/>
      <c r="G20" s="31" t="s">
        <v>3</v>
      </c>
      <c r="H20" s="155"/>
      <c r="I20" s="155"/>
      <c r="J20" s="155"/>
      <c r="L20" s="29"/>
    </row>
    <row r="21" spans="1:12" ht="17.25" thickBot="1" x14ac:dyDescent="0.4">
      <c r="A21" s="5"/>
      <c r="B21" s="32">
        <f>B4</f>
        <v>44773</v>
      </c>
      <c r="C21" s="32">
        <f>C4</f>
        <v>45107</v>
      </c>
      <c r="D21" s="32">
        <f>D4</f>
        <v>45138</v>
      </c>
      <c r="E21" s="7" t="s">
        <v>4</v>
      </c>
      <c r="F21" s="7" t="s">
        <v>5</v>
      </c>
      <c r="G21" s="7" t="s">
        <v>4</v>
      </c>
      <c r="H21" s="33">
        <f>H4</f>
        <v>45077</v>
      </c>
      <c r="I21" s="33">
        <v>45107</v>
      </c>
      <c r="J21" s="33">
        <v>45138</v>
      </c>
      <c r="L21" s="29"/>
    </row>
    <row r="22" spans="1:12" ht="13.5" thickTop="1" x14ac:dyDescent="0.2">
      <c r="A22" s="34"/>
      <c r="B22" s="35"/>
      <c r="C22" s="35"/>
      <c r="D22" s="35"/>
      <c r="E22" s="35"/>
      <c r="F22" s="35"/>
      <c r="G22" s="35"/>
      <c r="H22" s="141"/>
      <c r="I22" s="141"/>
      <c r="J22" s="141"/>
      <c r="L22" s="29"/>
    </row>
    <row r="23" spans="1:12" ht="16.5" x14ac:dyDescent="0.35">
      <c r="A23" s="36" t="s">
        <v>18</v>
      </c>
      <c r="B23" s="37">
        <v>134865.86747838793</v>
      </c>
      <c r="C23" s="37">
        <v>136090.68214598627</v>
      </c>
      <c r="D23" s="37">
        <v>139243.86206525451</v>
      </c>
      <c r="E23" s="37">
        <v>3153.1799192682374</v>
      </c>
      <c r="F23" s="37">
        <v>4377.9945868665818</v>
      </c>
      <c r="G23" s="38">
        <v>2.3169697363158122</v>
      </c>
      <c r="H23" s="39">
        <v>7.7057701266663088</v>
      </c>
      <c r="I23" s="39">
        <v>5.9883837049525539</v>
      </c>
      <c r="J23" s="39">
        <v>3.2461842782927732</v>
      </c>
      <c r="L23" s="29"/>
    </row>
    <row r="24" spans="1:12" ht="16.5" x14ac:dyDescent="0.35">
      <c r="A24" s="40" t="s">
        <v>19</v>
      </c>
      <c r="B24" s="41">
        <v>3167.5983924910206</v>
      </c>
      <c r="C24" s="41">
        <v>3355.0495549230118</v>
      </c>
      <c r="D24" s="41">
        <v>3466.7347379249609</v>
      </c>
      <c r="E24" s="41">
        <v>111.6851830019491</v>
      </c>
      <c r="F24" s="41">
        <v>299.13634543394028</v>
      </c>
      <c r="G24" s="42">
        <v>3.328868357192178</v>
      </c>
      <c r="H24" s="43">
        <v>8.5734467542161212</v>
      </c>
      <c r="I24" s="43">
        <v>5.4098473053338694</v>
      </c>
      <c r="J24" s="43">
        <v>9.4436323159861786</v>
      </c>
      <c r="L24" s="29"/>
    </row>
    <row r="25" spans="1:12" ht="16.5" x14ac:dyDescent="0.35">
      <c r="A25" s="40" t="s">
        <v>20</v>
      </c>
      <c r="B25" s="41">
        <v>73261.28039634673</v>
      </c>
      <c r="C25" s="41">
        <v>71670.698349860802</v>
      </c>
      <c r="D25" s="41">
        <v>75270.342402487775</v>
      </c>
      <c r="E25" s="41">
        <v>3599.6440526269726</v>
      </c>
      <c r="F25" s="41">
        <v>2009.0620061410445</v>
      </c>
      <c r="G25" s="42">
        <v>5.0224765985330606</v>
      </c>
      <c r="H25" s="43">
        <v>8.4541776502479848</v>
      </c>
      <c r="I25" s="43">
        <v>8.8765469322740813</v>
      </c>
      <c r="J25" s="43">
        <v>2.7423244519778223</v>
      </c>
      <c r="L25" s="29"/>
    </row>
    <row r="26" spans="1:12" ht="16.5" x14ac:dyDescent="0.35">
      <c r="A26" s="40" t="s">
        <v>21</v>
      </c>
      <c r="B26" s="41">
        <v>58436.988689550177</v>
      </c>
      <c r="C26" s="41">
        <v>61064.934241202456</v>
      </c>
      <c r="D26" s="41">
        <v>60506.784924841777</v>
      </c>
      <c r="E26" s="41">
        <v>-558.14931636067922</v>
      </c>
      <c r="F26" s="41">
        <v>2069.7962352916002</v>
      </c>
      <c r="G26" s="42">
        <v>-0.91402590258434202</v>
      </c>
      <c r="H26" s="43">
        <v>6.8105419899777928</v>
      </c>
      <c r="I26" s="43">
        <v>2.8182292527709336</v>
      </c>
      <c r="J26" s="43">
        <v>3.5419282918349921</v>
      </c>
      <c r="L26" s="29"/>
    </row>
    <row r="27" spans="1:12" ht="17.25" thickBot="1" x14ac:dyDescent="0.4">
      <c r="A27" s="44" t="s">
        <v>22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6">
        <v>0</v>
      </c>
      <c r="I27" s="46">
        <v>0</v>
      </c>
      <c r="J27" s="46">
        <v>0</v>
      </c>
      <c r="L27" s="29"/>
    </row>
    <row r="28" spans="1:12" ht="13.5" thickBot="1" x14ac:dyDescent="0.25">
      <c r="A28" s="47"/>
      <c r="B28" s="48"/>
      <c r="C28" s="48"/>
      <c r="D28" s="48"/>
      <c r="E28" s="48"/>
      <c r="F28" s="48"/>
      <c r="G28" s="48"/>
      <c r="H28" s="142"/>
      <c r="I28" s="142"/>
      <c r="J28" s="142"/>
      <c r="L28" s="29"/>
    </row>
    <row r="29" spans="1:12" ht="16.5" x14ac:dyDescent="0.35">
      <c r="A29" s="169" t="s">
        <v>23</v>
      </c>
      <c r="B29" s="170"/>
      <c r="C29" s="170"/>
      <c r="D29" s="170"/>
      <c r="E29" s="170"/>
      <c r="F29" s="170"/>
      <c r="G29" s="170"/>
      <c r="H29" s="152"/>
      <c r="I29" s="152"/>
      <c r="J29" s="152"/>
      <c r="L29" s="29"/>
    </row>
    <row r="30" spans="1:12" ht="23.25" customHeight="1" x14ac:dyDescent="0.35">
      <c r="A30" s="3"/>
      <c r="B30" s="165" t="str">
        <f>B3</f>
        <v xml:space="preserve">             N$ Million</v>
      </c>
      <c r="C30" s="166"/>
      <c r="D30" s="133"/>
      <c r="E30" s="167" t="s">
        <v>2</v>
      </c>
      <c r="F30" s="168"/>
      <c r="G30" s="49" t="s">
        <v>3</v>
      </c>
      <c r="H30" s="151"/>
      <c r="I30" s="151"/>
      <c r="J30" s="151"/>
      <c r="L30" s="29"/>
    </row>
    <row r="31" spans="1:12" ht="17.25" thickBot="1" x14ac:dyDescent="0.4">
      <c r="A31" s="5"/>
      <c r="B31" s="6">
        <f>B4</f>
        <v>44773</v>
      </c>
      <c r="C31" s="32">
        <f>C4</f>
        <v>45107</v>
      </c>
      <c r="D31" s="32">
        <f>D4</f>
        <v>45138</v>
      </c>
      <c r="E31" s="32" t="s">
        <v>4</v>
      </c>
      <c r="F31" s="32" t="s">
        <v>5</v>
      </c>
      <c r="G31" s="32" t="s">
        <v>4</v>
      </c>
      <c r="H31" s="50">
        <f>H4</f>
        <v>45077</v>
      </c>
      <c r="I31" s="50">
        <v>45107</v>
      </c>
      <c r="J31" s="50">
        <v>45138</v>
      </c>
      <c r="L31" s="29"/>
    </row>
    <row r="32" spans="1:12" ht="13.5" thickTop="1" x14ac:dyDescent="0.2">
      <c r="A32" s="51"/>
      <c r="B32" s="52"/>
      <c r="C32" s="53"/>
      <c r="D32" s="53"/>
      <c r="E32" s="53"/>
      <c r="F32" s="52"/>
      <c r="G32" s="53"/>
      <c r="H32" s="54"/>
      <c r="I32" s="54"/>
      <c r="J32" s="54"/>
      <c r="L32" s="29"/>
    </row>
    <row r="33" spans="1:12" ht="16.5" x14ac:dyDescent="0.35">
      <c r="A33" s="55" t="s">
        <v>24</v>
      </c>
      <c r="B33" s="56">
        <v>116173.8675042915</v>
      </c>
      <c r="C33" s="56">
        <v>119187.58384438131</v>
      </c>
      <c r="D33" s="56">
        <v>119229.80462701884</v>
      </c>
      <c r="E33" s="56">
        <v>42.220782637523371</v>
      </c>
      <c r="F33" s="56">
        <v>3055.9371227273368</v>
      </c>
      <c r="G33" s="57">
        <f>D33/C33*100-100</f>
        <v>3.5423809490637836E-2</v>
      </c>
      <c r="H33" s="58">
        <v>1.4941496586827725</v>
      </c>
      <c r="I33" s="58">
        <v>2.8810655124337075</v>
      </c>
      <c r="J33" s="58">
        <v>2.6304858298829288</v>
      </c>
      <c r="L33" s="29"/>
    </row>
    <row r="34" spans="1:12" ht="16.5" x14ac:dyDescent="0.35">
      <c r="A34" s="59" t="s">
        <v>10</v>
      </c>
      <c r="B34" s="60">
        <v>1924.5769443133333</v>
      </c>
      <c r="C34" s="60">
        <v>1477.0734458799998</v>
      </c>
      <c r="D34" s="60">
        <v>1572.7824846400003</v>
      </c>
      <c r="E34" s="60">
        <v>95.709038760000567</v>
      </c>
      <c r="F34" s="60">
        <v>-351.79445967333299</v>
      </c>
      <c r="G34" s="57">
        <f t="shared" ref="G34:G48" si="0">D34/C34*100-100</f>
        <v>6.4796397922501257</v>
      </c>
      <c r="H34" s="61">
        <v>-53.13274303596021</v>
      </c>
      <c r="I34" s="61">
        <v>-52.470750049670997</v>
      </c>
      <c r="J34" s="61">
        <v>-18.279054039008514</v>
      </c>
      <c r="L34" s="29"/>
    </row>
    <row r="35" spans="1:12" ht="16.5" x14ac:dyDescent="0.35">
      <c r="A35" s="55" t="s">
        <v>25</v>
      </c>
      <c r="B35" s="56">
        <v>46091.282023478074</v>
      </c>
      <c r="C35" s="56">
        <v>45778.383289306032</v>
      </c>
      <c r="D35" s="56">
        <v>45549.98047610373</v>
      </c>
      <c r="E35" s="56">
        <v>-228.40281320230133</v>
      </c>
      <c r="F35" s="56">
        <v>-541.3015473743435</v>
      </c>
      <c r="G35" s="57">
        <f t="shared" si="0"/>
        <v>-0.49893158471513743</v>
      </c>
      <c r="H35" s="58">
        <v>-3.3580262768239231</v>
      </c>
      <c r="I35" s="58">
        <v>-0.13399229183768555</v>
      </c>
      <c r="J35" s="58">
        <v>-1.1744120007306678</v>
      </c>
      <c r="L35" s="29"/>
    </row>
    <row r="36" spans="1:12" ht="16.5" x14ac:dyDescent="0.35">
      <c r="A36" s="55" t="s">
        <v>26</v>
      </c>
      <c r="B36" s="62">
        <v>42080.176061775739</v>
      </c>
      <c r="C36" s="62">
        <v>41211.637313638748</v>
      </c>
      <c r="D36" s="62">
        <v>40871.726275113469</v>
      </c>
      <c r="E36" s="62">
        <v>-339.91103852527885</v>
      </c>
      <c r="F36" s="62">
        <v>-1208.4497866622696</v>
      </c>
      <c r="G36" s="57">
        <f t="shared" si="0"/>
        <v>-0.82479382204208207</v>
      </c>
      <c r="H36" s="63">
        <v>-4.9653569203803585</v>
      </c>
      <c r="I36" s="63">
        <v>-1.6254054134474858</v>
      </c>
      <c r="J36" s="63">
        <v>-2.8717793026535978</v>
      </c>
      <c r="L36" s="29"/>
    </row>
    <row r="37" spans="1:12" ht="16.5" x14ac:dyDescent="0.35">
      <c r="A37" s="64" t="s">
        <v>27</v>
      </c>
      <c r="B37" s="65">
        <v>14843.096387757812</v>
      </c>
      <c r="C37" s="65">
        <v>14110.250788364187</v>
      </c>
      <c r="D37" s="65">
        <v>14092.371317112542</v>
      </c>
      <c r="E37" s="65">
        <v>-17.879471251644645</v>
      </c>
      <c r="F37" s="65">
        <v>-750.72507064527053</v>
      </c>
      <c r="G37" s="57">
        <f t="shared" si="0"/>
        <v>-0.12671263976675107</v>
      </c>
      <c r="H37" s="66">
        <v>-4.5150974261952257</v>
      </c>
      <c r="I37" s="66">
        <v>-5.8791802914692965</v>
      </c>
      <c r="J37" s="66">
        <v>-5.057738971933432</v>
      </c>
      <c r="L37" s="29"/>
    </row>
    <row r="38" spans="1:12" ht="16.5" x14ac:dyDescent="0.35">
      <c r="A38" s="64" t="s">
        <v>28</v>
      </c>
      <c r="B38" s="65">
        <v>17188.416508423703</v>
      </c>
      <c r="C38" s="65">
        <v>16417.645286090359</v>
      </c>
      <c r="D38" s="65">
        <v>16047.214760527389</v>
      </c>
      <c r="E38" s="65">
        <v>-370.43052556296971</v>
      </c>
      <c r="F38" s="65">
        <v>-1141.2017478963135</v>
      </c>
      <c r="G38" s="57">
        <f t="shared" si="0"/>
        <v>-2.2562950965740072</v>
      </c>
      <c r="H38" s="66">
        <v>-7.5265169909872185</v>
      </c>
      <c r="I38" s="66">
        <v>-4.1785817713659554</v>
      </c>
      <c r="J38" s="66">
        <v>-6.6393652221368598</v>
      </c>
      <c r="L38" s="29"/>
    </row>
    <row r="39" spans="1:12" ht="16.5" x14ac:dyDescent="0.35">
      <c r="A39" s="64" t="s">
        <v>29</v>
      </c>
      <c r="B39" s="65">
        <v>10048.663165594226</v>
      </c>
      <c r="C39" s="65">
        <v>10683.741239184203</v>
      </c>
      <c r="D39" s="65">
        <v>10732.140197473536</v>
      </c>
      <c r="E39" s="65">
        <v>48.398958289333677</v>
      </c>
      <c r="F39" s="65">
        <v>683.47703187931074</v>
      </c>
      <c r="G39" s="57">
        <f t="shared" si="0"/>
        <v>0.45301507408119335</v>
      </c>
      <c r="H39" s="66">
        <v>-1.2359250696936215</v>
      </c>
      <c r="I39" s="66">
        <v>9.3823125057867998</v>
      </c>
      <c r="J39" s="66">
        <v>6.8016712334380856</v>
      </c>
      <c r="L39" s="29"/>
    </row>
    <row r="40" spans="1:12" ht="16.5" x14ac:dyDescent="0.35">
      <c r="A40" s="55" t="s">
        <v>30</v>
      </c>
      <c r="B40" s="62">
        <v>4011.1059617023348</v>
      </c>
      <c r="C40" s="62">
        <v>4566.7459756672861</v>
      </c>
      <c r="D40" s="62">
        <v>4678.2542009902627</v>
      </c>
      <c r="E40" s="62">
        <v>111.50822532297661</v>
      </c>
      <c r="F40" s="62">
        <v>667.14823928792794</v>
      </c>
      <c r="G40" s="57">
        <f t="shared" si="0"/>
        <v>2.4417435503774243</v>
      </c>
      <c r="H40" s="63">
        <v>14.129245084994466</v>
      </c>
      <c r="I40" s="63">
        <v>15.694549949704879</v>
      </c>
      <c r="J40" s="63">
        <v>16.632525933191417</v>
      </c>
      <c r="L40" s="29"/>
    </row>
    <row r="41" spans="1:12" ht="16.5" x14ac:dyDescent="0.35">
      <c r="A41" s="67"/>
      <c r="B41" s="68"/>
      <c r="C41" s="68"/>
      <c r="D41" s="68"/>
      <c r="E41" s="62"/>
      <c r="F41" s="62"/>
      <c r="G41" s="57"/>
      <c r="H41" s="69"/>
      <c r="I41" s="69"/>
      <c r="J41" s="69"/>
      <c r="L41" s="29"/>
    </row>
    <row r="42" spans="1:12" ht="16.5" x14ac:dyDescent="0.35">
      <c r="A42" s="55" t="s">
        <v>31</v>
      </c>
      <c r="B42" s="62">
        <v>62602.498537613414</v>
      </c>
      <c r="C42" s="62">
        <v>65811.195204325282</v>
      </c>
      <c r="D42" s="62">
        <v>66042.875937435107</v>
      </c>
      <c r="E42" s="62">
        <v>231.68073310982436</v>
      </c>
      <c r="F42" s="62">
        <v>3440.377399821693</v>
      </c>
      <c r="G42" s="57">
        <f t="shared" si="0"/>
        <v>0.35203848279996919</v>
      </c>
      <c r="H42" s="63">
        <v>5.1610283056506718</v>
      </c>
      <c r="I42" s="63">
        <v>5.2691864346887174</v>
      </c>
      <c r="J42" s="63">
        <v>5.4955911987356441</v>
      </c>
      <c r="L42" s="29"/>
    </row>
    <row r="43" spans="1:12" ht="16.5" x14ac:dyDescent="0.35">
      <c r="A43" s="55" t="s">
        <v>32</v>
      </c>
      <c r="B43" s="62">
        <v>56146.798712534975</v>
      </c>
      <c r="C43" s="62">
        <v>59021.858183042656</v>
      </c>
      <c r="D43" s="62">
        <v>59192.41972848399</v>
      </c>
      <c r="E43" s="62">
        <v>170.5615454413346</v>
      </c>
      <c r="F43" s="62">
        <v>3045.6210159490147</v>
      </c>
      <c r="G43" s="57">
        <f t="shared" si="0"/>
        <v>0.28898030440245748</v>
      </c>
      <c r="H43" s="63">
        <v>5.2534906388189739</v>
      </c>
      <c r="I43" s="63">
        <v>5.3922752340270623</v>
      </c>
      <c r="J43" s="63">
        <v>5.4243894323205089</v>
      </c>
      <c r="L43" s="29"/>
    </row>
    <row r="44" spans="1:12" ht="16.5" x14ac:dyDescent="0.35">
      <c r="A44" s="64" t="s">
        <v>27</v>
      </c>
      <c r="B44" s="65">
        <v>43553.374407880423</v>
      </c>
      <c r="C44" s="65">
        <v>44795.916488043251</v>
      </c>
      <c r="D44" s="65">
        <v>44819.949655412958</v>
      </c>
      <c r="E44" s="65">
        <v>24.033167369707371</v>
      </c>
      <c r="F44" s="65">
        <v>1266.5752475325353</v>
      </c>
      <c r="G44" s="57">
        <f t="shared" si="0"/>
        <v>5.3650353098859682E-2</v>
      </c>
      <c r="H44" s="66">
        <v>2.7946089542646888</v>
      </c>
      <c r="I44" s="66">
        <v>3.2815999336820596</v>
      </c>
      <c r="J44" s="66">
        <v>2.9080990043870401</v>
      </c>
      <c r="L44" s="29"/>
    </row>
    <row r="45" spans="1:12" ht="16.5" x14ac:dyDescent="0.35">
      <c r="A45" s="64" t="s">
        <v>33</v>
      </c>
      <c r="B45" s="65">
        <v>10266.483357507159</v>
      </c>
      <c r="C45" s="65">
        <v>11846.144659683026</v>
      </c>
      <c r="D45" s="65">
        <v>11902.793990438373</v>
      </c>
      <c r="E45" s="65">
        <v>56.649330755346455</v>
      </c>
      <c r="F45" s="65">
        <v>1636.3106329312141</v>
      </c>
      <c r="G45" s="57">
        <f t="shared" si="0"/>
        <v>0.47820900708856584</v>
      </c>
      <c r="H45" s="66">
        <v>17.494391053507982</v>
      </c>
      <c r="I45" s="66">
        <v>15.944294571189715</v>
      </c>
      <c r="J45" s="66">
        <v>15.93837515681254</v>
      </c>
      <c r="L45" s="29"/>
    </row>
    <row r="46" spans="1:12" ht="16.5" x14ac:dyDescent="0.35">
      <c r="A46" s="64" t="s">
        <v>29</v>
      </c>
      <c r="B46" s="65">
        <v>2326.9409471473887</v>
      </c>
      <c r="C46" s="65">
        <v>2379.7970353163796</v>
      </c>
      <c r="D46" s="65">
        <v>2469.6760826326558</v>
      </c>
      <c r="E46" s="65">
        <v>89.879047316276228</v>
      </c>
      <c r="F46" s="65">
        <v>142.73513548526716</v>
      </c>
      <c r="G46" s="57">
        <f t="shared" si="0"/>
        <v>3.7767526382487233</v>
      </c>
      <c r="H46" s="66">
        <v>-1.2905722269603928</v>
      </c>
      <c r="I46" s="66">
        <v>-1.3502864264172416</v>
      </c>
      <c r="J46" s="66">
        <v>6.1340248303356049</v>
      </c>
      <c r="L46" s="29"/>
    </row>
    <row r="47" spans="1:12" ht="16.5" x14ac:dyDescent="0.35">
      <c r="A47" s="55" t="s">
        <v>34</v>
      </c>
      <c r="B47" s="62">
        <v>6455.6998250784336</v>
      </c>
      <c r="C47" s="62">
        <v>6789.337021282623</v>
      </c>
      <c r="D47" s="62">
        <v>6850.4562089511201</v>
      </c>
      <c r="E47" s="62">
        <v>61.119187668497034</v>
      </c>
      <c r="F47" s="62">
        <v>394.75638387268646</v>
      </c>
      <c r="G47" s="57">
        <f t="shared" si="0"/>
        <v>0.90022320996743588</v>
      </c>
      <c r="H47" s="63">
        <v>4.362700480905815</v>
      </c>
      <c r="I47" s="63">
        <v>4.2111287017543475</v>
      </c>
      <c r="J47" s="63">
        <f>D47/B47*100-100</f>
        <v>6.1148503581157456</v>
      </c>
      <c r="L47" s="29"/>
    </row>
    <row r="48" spans="1:12" ht="17.25" thickBot="1" x14ac:dyDescent="0.4">
      <c r="A48" s="70" t="s">
        <v>35</v>
      </c>
      <c r="B48" s="71">
        <v>7480.0869432000009</v>
      </c>
      <c r="C48" s="71">
        <v>7598.0053507500006</v>
      </c>
      <c r="D48" s="71">
        <v>7636.94821348</v>
      </c>
      <c r="E48" s="71">
        <v>38.942862729999433</v>
      </c>
      <c r="F48" s="71">
        <v>156.86127027999919</v>
      </c>
      <c r="G48" s="72">
        <f t="shared" si="0"/>
        <v>0.51254060680747671</v>
      </c>
      <c r="H48" s="72">
        <v>0.96521450353212346</v>
      </c>
      <c r="I48" s="72">
        <v>1.4012035375135181</v>
      </c>
      <c r="J48" s="72">
        <v>2.0970514309676394</v>
      </c>
      <c r="L48" s="29"/>
    </row>
    <row r="49" spans="5:10" x14ac:dyDescent="0.25">
      <c r="E49" s="73"/>
      <c r="F49" s="73"/>
    </row>
    <row r="52" spans="5:10" x14ac:dyDescent="0.25">
      <c r="H52" s="140"/>
      <c r="I52" s="140"/>
      <c r="J52" s="140"/>
    </row>
    <row r="53" spans="5:10" x14ac:dyDescent="0.25">
      <c r="H53" s="140"/>
      <c r="I53" s="140"/>
      <c r="J53" s="140"/>
    </row>
  </sheetData>
  <mergeCells count="10">
    <mergeCell ref="B20:C20"/>
    <mergeCell ref="E20:F20"/>
    <mergeCell ref="A29:G29"/>
    <mergeCell ref="B30:C30"/>
    <mergeCell ref="E30:F30"/>
    <mergeCell ref="A19:G19"/>
    <mergeCell ref="A1:G1"/>
    <mergeCell ref="A2:G2"/>
    <mergeCell ref="B3:C3"/>
    <mergeCell ref="E3:F3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C34"/>
  <sheetViews>
    <sheetView view="pageBreakPreview" zoomScaleNormal="80" zoomScaleSheetLayoutView="100" workbookViewId="0">
      <selection activeCell="C16" sqref="C16"/>
    </sheetView>
  </sheetViews>
  <sheetFormatPr defaultRowHeight="15" x14ac:dyDescent="0.25"/>
  <cols>
    <col min="1" max="1" width="55.42578125" customWidth="1"/>
    <col min="2" max="3" width="18.28515625" bestFit="1" customWidth="1"/>
  </cols>
  <sheetData>
    <row r="1" spans="1:3" ht="15.75" thickBot="1" x14ac:dyDescent="0.3">
      <c r="A1" s="74" t="s">
        <v>36</v>
      </c>
    </row>
    <row r="2" spans="1:3" ht="17.25" thickBot="1" x14ac:dyDescent="0.4">
      <c r="A2" s="75" t="s">
        <v>37</v>
      </c>
      <c r="B2" s="76">
        <v>45107</v>
      </c>
      <c r="C2" s="76">
        <v>45138</v>
      </c>
    </row>
    <row r="3" spans="1:3" ht="15.75" x14ac:dyDescent="0.3">
      <c r="A3" s="77"/>
      <c r="B3" s="78"/>
      <c r="C3" s="78"/>
    </row>
    <row r="4" spans="1:3" ht="15.75" x14ac:dyDescent="0.3">
      <c r="A4" s="77" t="s">
        <v>38</v>
      </c>
      <c r="B4" s="79">
        <v>7.75</v>
      </c>
      <c r="C4" s="79">
        <v>7.75</v>
      </c>
    </row>
    <row r="5" spans="1:3" ht="16.5" x14ac:dyDescent="0.35">
      <c r="A5" s="84" t="s">
        <v>114</v>
      </c>
      <c r="B5" s="79"/>
      <c r="C5" s="79"/>
    </row>
    <row r="6" spans="1:3" ht="15.75" x14ac:dyDescent="0.3">
      <c r="A6" s="77" t="s">
        <v>39</v>
      </c>
      <c r="B6" s="79">
        <v>11.5</v>
      </c>
      <c r="C6" s="79">
        <v>11.5</v>
      </c>
    </row>
    <row r="7" spans="1:3" ht="16.5" x14ac:dyDescent="0.35">
      <c r="A7" s="84" t="s">
        <v>115</v>
      </c>
      <c r="B7" s="79"/>
      <c r="C7" s="79"/>
    </row>
    <row r="8" spans="1:3" ht="15.75" x14ac:dyDescent="0.3">
      <c r="A8" s="77" t="s">
        <v>40</v>
      </c>
      <c r="B8" s="79">
        <v>12.5</v>
      </c>
      <c r="C8" s="79">
        <v>12.5</v>
      </c>
    </row>
    <row r="9" spans="1:3" ht="15.75" x14ac:dyDescent="0.3">
      <c r="A9" s="77"/>
      <c r="B9" s="80"/>
      <c r="C9" s="80"/>
    </row>
    <row r="10" spans="1:3" ht="15.75" x14ac:dyDescent="0.3">
      <c r="A10" s="77" t="s">
        <v>41</v>
      </c>
      <c r="B10" s="79">
        <v>11.182847971578584</v>
      </c>
      <c r="C10" s="79">
        <v>11.184999776082549</v>
      </c>
    </row>
    <row r="11" spans="1:3" ht="15.75" x14ac:dyDescent="0.3">
      <c r="A11" s="77"/>
      <c r="B11" s="79"/>
      <c r="C11" s="79"/>
    </row>
    <row r="12" spans="1:3" ht="15.75" x14ac:dyDescent="0.3">
      <c r="A12" s="77" t="s">
        <v>42</v>
      </c>
      <c r="B12" s="79">
        <v>5.3736074679743808</v>
      </c>
      <c r="C12" s="79">
        <v>5.6386030711026427</v>
      </c>
    </row>
    <row r="13" spans="1:3" ht="16.5" thickBot="1" x14ac:dyDescent="0.35">
      <c r="A13" s="77"/>
      <c r="B13" s="81"/>
      <c r="C13" s="81"/>
    </row>
    <row r="14" spans="1:3" ht="17.25" thickBot="1" x14ac:dyDescent="0.4">
      <c r="A14" s="75" t="s">
        <v>43</v>
      </c>
      <c r="B14" s="76">
        <f>B2</f>
        <v>45107</v>
      </c>
      <c r="C14" s="76">
        <f>C2</f>
        <v>45138</v>
      </c>
    </row>
    <row r="15" spans="1:3" ht="15.75" x14ac:dyDescent="0.3">
      <c r="A15" s="77"/>
      <c r="B15" s="81"/>
      <c r="C15" s="81"/>
    </row>
    <row r="16" spans="1:3" ht="15.75" x14ac:dyDescent="0.3">
      <c r="A16" s="132" t="s">
        <v>108</v>
      </c>
      <c r="B16" s="82">
        <f>52988185316.02/1000000</f>
        <v>52988.185316019997</v>
      </c>
      <c r="C16" s="82">
        <f>54194840405.92/1000000</f>
        <v>54194.840405919997</v>
      </c>
    </row>
    <row r="17" spans="1:3" ht="15.75" x14ac:dyDescent="0.3">
      <c r="A17" s="132" t="s">
        <v>109</v>
      </c>
      <c r="B17" s="82">
        <v>3292.7426931000009</v>
      </c>
      <c r="C17" s="82">
        <f>C16-B16</f>
        <v>1206.6550898999994</v>
      </c>
    </row>
    <row r="18" spans="1:3" ht="16.5" thickBot="1" x14ac:dyDescent="0.35">
      <c r="A18" s="77"/>
      <c r="B18" s="83"/>
      <c r="C18" s="83"/>
    </row>
    <row r="19" spans="1:3" ht="17.25" thickBot="1" x14ac:dyDescent="0.4">
      <c r="A19" s="75" t="s">
        <v>44</v>
      </c>
      <c r="B19" s="76">
        <f>B2</f>
        <v>45107</v>
      </c>
      <c r="C19" s="76">
        <f>C2</f>
        <v>45138</v>
      </c>
    </row>
    <row r="20" spans="1:3" ht="15.75" x14ac:dyDescent="0.3">
      <c r="A20" s="77"/>
      <c r="B20" s="81"/>
      <c r="C20" s="81"/>
    </row>
    <row r="21" spans="1:3" ht="16.5" x14ac:dyDescent="0.35">
      <c r="A21" s="84" t="s">
        <v>45</v>
      </c>
      <c r="B21" s="85">
        <v>18.746649999999999</v>
      </c>
      <c r="C21" s="85">
        <v>17.655349999999999</v>
      </c>
    </row>
    <row r="22" spans="1:3" ht="15.75" x14ac:dyDescent="0.3">
      <c r="A22" s="77" t="s">
        <v>46</v>
      </c>
      <c r="B22" s="85">
        <f>1/B21</f>
        <v>5.3342863925021272E-2</v>
      </c>
      <c r="C22" s="85">
        <f>1/C21</f>
        <v>5.6640055280693956E-2</v>
      </c>
    </row>
    <row r="23" spans="1:3" ht="16.5" x14ac:dyDescent="0.35">
      <c r="A23" s="84" t="s">
        <v>47</v>
      </c>
      <c r="B23" s="85">
        <v>23.665649999999999</v>
      </c>
      <c r="C23" s="85">
        <v>22.690899999999999</v>
      </c>
    </row>
    <row r="24" spans="1:3" ht="15.75" x14ac:dyDescent="0.3">
      <c r="A24" s="77" t="s">
        <v>48</v>
      </c>
      <c r="B24" s="85">
        <f>1/B23</f>
        <v>4.2255336320785611E-2</v>
      </c>
      <c r="C24" s="85">
        <f>1/C23</f>
        <v>4.4070530476975352E-2</v>
      </c>
    </row>
    <row r="25" spans="1:3" ht="16.5" x14ac:dyDescent="0.35">
      <c r="A25" s="84" t="s">
        <v>49</v>
      </c>
      <c r="B25" s="85">
        <v>7.7202200000000003</v>
      </c>
      <c r="C25" s="85">
        <v>8.0347100000000005</v>
      </c>
    </row>
    <row r="26" spans="1:3" ht="15.75" x14ac:dyDescent="0.3">
      <c r="A26" s="77" t="s">
        <v>50</v>
      </c>
      <c r="B26" s="85">
        <f>1/B25</f>
        <v>0.12952998748740321</v>
      </c>
      <c r="C26" s="85">
        <f>1/C25</f>
        <v>0.124459999178564</v>
      </c>
    </row>
    <row r="27" spans="1:3" ht="16.5" x14ac:dyDescent="0.35">
      <c r="A27" s="84" t="s">
        <v>51</v>
      </c>
      <c r="B27" s="85">
        <v>20.375499999999999</v>
      </c>
      <c r="C27" s="85">
        <v>19.43985</v>
      </c>
    </row>
    <row r="28" spans="1:3" ht="15.75" x14ac:dyDescent="0.3">
      <c r="A28" s="77" t="s">
        <v>52</v>
      </c>
      <c r="B28" s="85">
        <f>1/B27</f>
        <v>4.9078550219626517E-2</v>
      </c>
      <c r="C28" s="85">
        <f>1/C27</f>
        <v>5.1440726137290158E-2</v>
      </c>
    </row>
    <row r="29" spans="1:3" ht="17.25" thickBot="1" x14ac:dyDescent="0.4">
      <c r="A29" s="84"/>
      <c r="B29" s="81"/>
      <c r="C29" s="81"/>
    </row>
    <row r="30" spans="1:3" ht="17.25" thickBot="1" x14ac:dyDescent="0.4">
      <c r="A30" s="75" t="s">
        <v>53</v>
      </c>
      <c r="B30" s="76">
        <f>B2</f>
        <v>45107</v>
      </c>
      <c r="C30" s="76">
        <f>C2</f>
        <v>45138</v>
      </c>
    </row>
    <row r="31" spans="1:3" ht="15.75" x14ac:dyDescent="0.3">
      <c r="A31" s="77"/>
      <c r="B31" s="86"/>
      <c r="C31" s="86"/>
    </row>
    <row r="32" spans="1:3" ht="15.75" x14ac:dyDescent="0.3">
      <c r="A32" s="77" t="s">
        <v>54</v>
      </c>
      <c r="B32" s="87">
        <v>5.279232212255053</v>
      </c>
      <c r="C32" s="87">
        <v>4.5387407340387256</v>
      </c>
    </row>
    <row r="33" spans="1:3" ht="15.75" x14ac:dyDescent="0.3">
      <c r="A33" s="77" t="s">
        <v>55</v>
      </c>
      <c r="B33" s="87">
        <v>2.8172534516028378</v>
      </c>
      <c r="C33" s="87">
        <v>3.090624338054738</v>
      </c>
    </row>
    <row r="34" spans="1:3" ht="16.5" thickBot="1" x14ac:dyDescent="0.35">
      <c r="A34" s="88" t="s">
        <v>56</v>
      </c>
      <c r="B34" s="89">
        <v>6.146662236015743E-2</v>
      </c>
      <c r="C34" s="89">
        <v>0.26588036275505544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B29"/>
  <sheetViews>
    <sheetView topLeftCell="A25" zoomScaleNormal="100" workbookViewId="0">
      <selection activeCell="N12" sqref="N12"/>
    </sheetView>
  </sheetViews>
  <sheetFormatPr defaultColWidth="9.140625" defaultRowHeight="15" x14ac:dyDescent="0.25"/>
  <cols>
    <col min="1" max="16384" width="9.140625" style="91"/>
  </cols>
  <sheetData>
    <row r="1" spans="2:2" x14ac:dyDescent="0.25">
      <c r="B1" s="90" t="s">
        <v>57</v>
      </c>
    </row>
    <row r="15" spans="2:2" x14ac:dyDescent="0.25">
      <c r="B15" s="90" t="s">
        <v>58</v>
      </c>
    </row>
    <row r="29" spans="2:2" x14ac:dyDescent="0.25">
      <c r="B29" s="92" t="s">
        <v>59</v>
      </c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P1518"/>
  <sheetViews>
    <sheetView zoomScale="90" zoomScaleNormal="90" workbookViewId="0">
      <selection activeCell="U12" sqref="U12"/>
    </sheetView>
  </sheetViews>
  <sheetFormatPr defaultColWidth="9.140625" defaultRowHeight="12.75" x14ac:dyDescent="0.2"/>
  <cols>
    <col min="1" max="1" width="53.85546875" style="1" bestFit="1" customWidth="1"/>
    <col min="2" max="6" width="11.7109375" style="1" customWidth="1"/>
    <col min="7" max="7" width="13.7109375" style="1" customWidth="1"/>
    <col min="8" max="8" width="22.5703125" style="148" customWidth="1"/>
    <col min="9" max="9" width="15.140625" style="148" customWidth="1"/>
    <col min="10" max="10" width="22.42578125" style="148" customWidth="1"/>
    <col min="11" max="11" width="5.140625" style="2" customWidth="1"/>
    <col min="12" max="13" width="4.5703125" style="2" bestFit="1" customWidth="1"/>
    <col min="14" max="14" width="7.28515625" style="2" bestFit="1" customWidth="1"/>
    <col min="15" max="16" width="5.5703125" style="1" customWidth="1"/>
    <col min="17" max="16384" width="9.140625" style="1"/>
  </cols>
  <sheetData>
    <row r="1" spans="1:16" ht="17.45" customHeight="1" x14ac:dyDescent="0.2">
      <c r="A1" s="176" t="s">
        <v>0</v>
      </c>
      <c r="B1" s="177"/>
      <c r="C1" s="177"/>
      <c r="D1" s="177"/>
      <c r="E1" s="177"/>
      <c r="F1" s="177"/>
      <c r="G1" s="177"/>
      <c r="H1" s="143"/>
      <c r="I1" s="143"/>
      <c r="J1" s="143"/>
    </row>
    <row r="2" spans="1:16" ht="19.5" customHeight="1" x14ac:dyDescent="0.2">
      <c r="A2" s="175" t="s">
        <v>112</v>
      </c>
      <c r="B2" s="175"/>
      <c r="C2" s="175"/>
      <c r="D2" s="175"/>
      <c r="E2" s="175"/>
      <c r="F2" s="175"/>
      <c r="G2" s="175"/>
      <c r="H2" s="144"/>
      <c r="I2" s="144"/>
      <c r="J2" s="144"/>
    </row>
    <row r="3" spans="1:16" ht="19.5" customHeight="1" x14ac:dyDescent="0.2">
      <c r="A3" s="175"/>
      <c r="B3" s="175"/>
      <c r="C3" s="175"/>
      <c r="D3" s="175"/>
      <c r="E3" s="175"/>
      <c r="F3" s="175"/>
      <c r="G3" s="175"/>
      <c r="H3" s="144"/>
      <c r="I3" s="144"/>
      <c r="J3" s="144"/>
    </row>
    <row r="4" spans="1:16" ht="16.5" x14ac:dyDescent="0.35">
      <c r="A4" s="93"/>
      <c r="B4" s="178" t="s">
        <v>113</v>
      </c>
      <c r="C4" s="179"/>
      <c r="D4" s="136"/>
      <c r="E4" s="179" t="s">
        <v>2</v>
      </c>
      <c r="F4" s="180"/>
      <c r="G4" s="31" t="s">
        <v>3</v>
      </c>
      <c r="H4" s="156"/>
      <c r="I4" s="156"/>
      <c r="J4" s="156"/>
    </row>
    <row r="5" spans="1:16" ht="17.25" thickBot="1" x14ac:dyDescent="0.4">
      <c r="A5" s="94"/>
      <c r="B5" s="95">
        <v>44773</v>
      </c>
      <c r="C5" s="32">
        <v>45107</v>
      </c>
      <c r="D5" s="32">
        <v>45137</v>
      </c>
      <c r="E5" s="6" t="s">
        <v>4</v>
      </c>
      <c r="F5" s="96" t="s">
        <v>5</v>
      </c>
      <c r="G5" s="6" t="s">
        <v>4</v>
      </c>
      <c r="H5" s="97">
        <v>45074</v>
      </c>
      <c r="I5" s="97">
        <v>45107</v>
      </c>
      <c r="J5" s="97">
        <v>45138</v>
      </c>
    </row>
    <row r="6" spans="1:16" ht="17.25" thickTop="1" x14ac:dyDescent="0.35">
      <c r="A6" s="98" t="s">
        <v>60</v>
      </c>
      <c r="B6" s="99">
        <v>49659.03939981127</v>
      </c>
      <c r="C6" s="12">
        <v>53620.760574811102</v>
      </c>
      <c r="D6" s="12">
        <v>54842.9916663615</v>
      </c>
      <c r="E6" s="12">
        <v>1222.2310915503986</v>
      </c>
      <c r="F6" s="12">
        <v>5183.95226655023</v>
      </c>
      <c r="G6" s="12">
        <v>2.2793990209168271</v>
      </c>
      <c r="H6" s="15">
        <v>13.501255256636725</v>
      </c>
      <c r="I6" s="15">
        <v>15.130120935061569</v>
      </c>
      <c r="J6" s="15">
        <v>10.439090907122804</v>
      </c>
      <c r="O6" s="2"/>
      <c r="P6" s="2"/>
    </row>
    <row r="7" spans="1:16" ht="16.5" x14ac:dyDescent="0.35">
      <c r="A7" s="98" t="s">
        <v>61</v>
      </c>
      <c r="B7" s="14">
        <v>49237.159710671272</v>
      </c>
      <c r="C7" s="12">
        <v>53409.080404751105</v>
      </c>
      <c r="D7" s="12">
        <v>54616.386161221497</v>
      </c>
      <c r="E7" s="12">
        <v>1207.3057564703922</v>
      </c>
      <c r="F7" s="12">
        <v>5379.2264505502244</v>
      </c>
      <c r="G7" s="12">
        <v>2.2604878184028649</v>
      </c>
      <c r="H7" s="15">
        <v>14.601555432106196</v>
      </c>
      <c r="I7" s="15">
        <v>16.207077766938923</v>
      </c>
      <c r="J7" s="15">
        <v>10.925135572725523</v>
      </c>
      <c r="O7" s="2"/>
      <c r="P7" s="2"/>
    </row>
    <row r="8" spans="1:16" ht="16.5" x14ac:dyDescent="0.35">
      <c r="A8" s="40" t="s">
        <v>62</v>
      </c>
      <c r="B8" s="18">
        <v>8519.3729609600014</v>
      </c>
      <c r="C8" s="17">
        <v>9986.6370044300002</v>
      </c>
      <c r="D8" s="17">
        <v>10494.717248970002</v>
      </c>
      <c r="E8" s="17">
        <v>508.08024454000224</v>
      </c>
      <c r="F8" s="17">
        <v>1975.344288010001</v>
      </c>
      <c r="G8" s="17">
        <v>5.0876010043683522</v>
      </c>
      <c r="H8" s="19">
        <v>23.895057383562659</v>
      </c>
      <c r="I8" s="19">
        <v>16.71951448238336</v>
      </c>
      <c r="J8" s="19">
        <v>23.186498549388659</v>
      </c>
      <c r="O8" s="2"/>
      <c r="P8" s="2"/>
    </row>
    <row r="9" spans="1:16" ht="16.5" x14ac:dyDescent="0.35">
      <c r="A9" s="40" t="s">
        <v>63</v>
      </c>
      <c r="B9" s="18">
        <v>36731.128965349999</v>
      </c>
      <c r="C9" s="17">
        <v>38668.794310150006</v>
      </c>
      <c r="D9" s="17">
        <v>39599.922955979993</v>
      </c>
      <c r="E9" s="17">
        <v>931.12864582998736</v>
      </c>
      <c r="F9" s="17">
        <v>2868.7939906299944</v>
      </c>
      <c r="G9" s="17">
        <v>2.4079588268558467</v>
      </c>
      <c r="H9" s="19">
        <v>10.741115475832189</v>
      </c>
      <c r="I9" s="19">
        <v>15.643244273956341</v>
      </c>
      <c r="J9" s="19">
        <v>7.8102526969324799</v>
      </c>
      <c r="O9" s="2"/>
      <c r="P9" s="2"/>
    </row>
    <row r="10" spans="1:16" ht="16.5" x14ac:dyDescent="0.35">
      <c r="A10" s="40" t="s">
        <v>64</v>
      </c>
      <c r="B10" s="18">
        <v>3986.6577843412765</v>
      </c>
      <c r="C10" s="17">
        <v>4369.1674738711026</v>
      </c>
      <c r="D10" s="17">
        <v>4147.5773898015041</v>
      </c>
      <c r="E10" s="17">
        <v>-221.59008406959856</v>
      </c>
      <c r="F10" s="17">
        <v>160.91960546022756</v>
      </c>
      <c r="G10" s="17">
        <v>-5.0716775082386221</v>
      </c>
      <c r="H10" s="19">
        <v>18.579242235605946</v>
      </c>
      <c r="I10" s="19">
        <v>10.161141277867472</v>
      </c>
      <c r="J10" s="19">
        <v>4.0364539462675992</v>
      </c>
      <c r="O10" s="2"/>
      <c r="P10" s="2"/>
    </row>
    <row r="11" spans="1:16" ht="16.5" x14ac:dyDescent="0.35">
      <c r="A11" s="40" t="s">
        <v>65</v>
      </c>
      <c r="B11" s="18">
        <v>2E-8</v>
      </c>
      <c r="C11" s="17">
        <v>384.48161630000004</v>
      </c>
      <c r="D11" s="17">
        <v>374.16856646999997</v>
      </c>
      <c r="E11" s="17">
        <v>-10.313049830000068</v>
      </c>
      <c r="F11" s="17">
        <v>374.16856644999996</v>
      </c>
      <c r="G11" s="17">
        <v>-2.6823258623510071</v>
      </c>
      <c r="H11" s="19">
        <v>0</v>
      </c>
      <c r="I11" s="19">
        <v>0</v>
      </c>
      <c r="J11" s="19">
        <v>0</v>
      </c>
      <c r="O11" s="2"/>
      <c r="P11" s="2"/>
    </row>
    <row r="12" spans="1:16" ht="16.5" x14ac:dyDescent="0.35">
      <c r="A12" s="98" t="s">
        <v>66</v>
      </c>
      <c r="B12" s="14">
        <v>421.8796891400001</v>
      </c>
      <c r="C12" s="12">
        <v>211.68017005999999</v>
      </c>
      <c r="D12" s="12">
        <v>226.60550513999999</v>
      </c>
      <c r="E12" s="12">
        <v>14.925335079999996</v>
      </c>
      <c r="F12" s="12">
        <v>-195.2741840000001</v>
      </c>
      <c r="G12" s="12">
        <v>7.0508895924306358</v>
      </c>
      <c r="H12" s="15">
        <v>-68.49903107758297</v>
      </c>
      <c r="I12" s="15">
        <v>-65.512373143945155</v>
      </c>
      <c r="J12" s="15">
        <v>-46.286699508588732</v>
      </c>
      <c r="O12" s="2"/>
      <c r="P12" s="2"/>
    </row>
    <row r="13" spans="1:16" ht="16.5" x14ac:dyDescent="0.35">
      <c r="A13" s="40" t="s">
        <v>67</v>
      </c>
      <c r="B13" s="18">
        <v>299.46370570000005</v>
      </c>
      <c r="C13" s="17">
        <v>88.139073649999986</v>
      </c>
      <c r="D13" s="17">
        <v>100.58366178999999</v>
      </c>
      <c r="E13" s="17">
        <v>12.444588140000008</v>
      </c>
      <c r="F13" s="17">
        <v>-198.88004391000004</v>
      </c>
      <c r="G13" s="17">
        <v>14.119263596322142</v>
      </c>
      <c r="H13" s="19">
        <v>-85.914088421851005</v>
      </c>
      <c r="I13" s="19">
        <v>-82.175213857861152</v>
      </c>
      <c r="J13" s="19">
        <v>-66.412069350813496</v>
      </c>
      <c r="O13" s="2"/>
      <c r="P13" s="2"/>
    </row>
    <row r="14" spans="1:16" ht="16.5" x14ac:dyDescent="0.35">
      <c r="A14" s="40" t="s">
        <v>68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9">
        <v>-100</v>
      </c>
      <c r="I14" s="19">
        <v>0</v>
      </c>
      <c r="J14" s="19">
        <v>0</v>
      </c>
      <c r="O14" s="2"/>
      <c r="P14" s="2"/>
    </row>
    <row r="15" spans="1:16" ht="16.5" x14ac:dyDescent="0.35">
      <c r="A15" s="40" t="s">
        <v>69</v>
      </c>
      <c r="B15" s="18">
        <v>122.41598344000002</v>
      </c>
      <c r="C15" s="17">
        <v>123.54109641000001</v>
      </c>
      <c r="D15" s="17">
        <v>126.02184335</v>
      </c>
      <c r="E15" s="17">
        <v>2.4807469399999889</v>
      </c>
      <c r="F15" s="17">
        <v>3.6058599099999782</v>
      </c>
      <c r="G15" s="17">
        <v>2.0080337734473801</v>
      </c>
      <c r="H15" s="19">
        <v>3.9606332415640537</v>
      </c>
      <c r="I15" s="19">
        <v>3.5453930588845424</v>
      </c>
      <c r="J15" s="19">
        <v>2.9455793342274745</v>
      </c>
      <c r="O15" s="2"/>
      <c r="P15" s="2"/>
    </row>
    <row r="16" spans="1:16" ht="16.5" x14ac:dyDescent="0.35">
      <c r="A16" s="101"/>
      <c r="B16" s="18"/>
      <c r="C16" s="17"/>
      <c r="D16" s="17"/>
      <c r="E16" s="17"/>
      <c r="F16" s="17"/>
      <c r="G16" s="17"/>
      <c r="H16" s="19"/>
      <c r="I16" s="19"/>
      <c r="J16" s="19"/>
      <c r="O16" s="2"/>
      <c r="P16" s="2"/>
    </row>
    <row r="17" spans="1:16" ht="16.5" x14ac:dyDescent="0.35">
      <c r="A17" s="98" t="s">
        <v>70</v>
      </c>
      <c r="B17" s="14">
        <v>49658.992030991292</v>
      </c>
      <c r="C17" s="12">
        <v>53620.66513305113</v>
      </c>
      <c r="D17" s="12">
        <v>54842.887374481579</v>
      </c>
      <c r="E17" s="12">
        <v>1222.2222414304488</v>
      </c>
      <c r="F17" s="12">
        <v>5183.8953434902869</v>
      </c>
      <c r="G17" s="12">
        <v>2.2793865730641301</v>
      </c>
      <c r="H17" s="15">
        <v>13.501057376833685</v>
      </c>
      <c r="I17" s="15">
        <v>15.1298973352975</v>
      </c>
      <c r="J17" s="15">
        <v>10.438986236883579</v>
      </c>
      <c r="O17" s="2"/>
      <c r="P17" s="2"/>
    </row>
    <row r="18" spans="1:16" ht="16.5" x14ac:dyDescent="0.35">
      <c r="A18" s="98" t="s">
        <v>71</v>
      </c>
      <c r="B18" s="14">
        <v>11486.701900080001</v>
      </c>
      <c r="C18" s="12">
        <v>10113.67082368</v>
      </c>
      <c r="D18" s="12">
        <v>8334.3787053699998</v>
      </c>
      <c r="E18" s="12">
        <v>-1779.2921183100007</v>
      </c>
      <c r="F18" s="12">
        <v>-3152.3231947100012</v>
      </c>
      <c r="G18" s="12">
        <v>-17.592940776201587</v>
      </c>
      <c r="H18" s="15">
        <v>18.374277877241568</v>
      </c>
      <c r="I18" s="15">
        <v>12.957869298668584</v>
      </c>
      <c r="J18" s="15">
        <v>-27.443240210560759</v>
      </c>
      <c r="O18" s="2"/>
      <c r="P18" s="2"/>
    </row>
    <row r="19" spans="1:16" ht="16.5" x14ac:dyDescent="0.35">
      <c r="A19" s="40" t="s">
        <v>72</v>
      </c>
      <c r="B19" s="18">
        <v>4697.9535116400002</v>
      </c>
      <c r="C19" s="17">
        <v>4739.1062520600008</v>
      </c>
      <c r="D19" s="17">
        <v>4791.0646694999996</v>
      </c>
      <c r="E19" s="17">
        <v>51.958417439998811</v>
      </c>
      <c r="F19" s="17">
        <v>93.111157859999366</v>
      </c>
      <c r="G19" s="17">
        <v>1.0963758708176954</v>
      </c>
      <c r="H19" s="19">
        <v>2.1574149377050702</v>
      </c>
      <c r="I19" s="19">
        <v>3.5167144277641285</v>
      </c>
      <c r="J19" s="19">
        <v>1.9819514524632922</v>
      </c>
      <c r="O19" s="2"/>
      <c r="P19" s="2"/>
    </row>
    <row r="20" spans="1:16" ht="16.5" x14ac:dyDescent="0.35">
      <c r="A20" s="40" t="s">
        <v>73</v>
      </c>
      <c r="B20" s="18">
        <v>6788.7483884400008</v>
      </c>
      <c r="C20" s="18">
        <v>5374.5645716199997</v>
      </c>
      <c r="D20" s="18">
        <v>3543.3140358700002</v>
      </c>
      <c r="E20" s="18">
        <v>-1831.2505357499995</v>
      </c>
      <c r="F20" s="18">
        <v>-3245.4343525700006</v>
      </c>
      <c r="G20" s="18">
        <v>-34.072537623229721</v>
      </c>
      <c r="H20" s="19">
        <v>41.261043118977113</v>
      </c>
      <c r="I20" s="19">
        <v>22.836462565785311</v>
      </c>
      <c r="J20" s="19">
        <v>-47.806078040782637</v>
      </c>
      <c r="O20" s="2"/>
      <c r="P20" s="2"/>
    </row>
    <row r="21" spans="1:16" ht="16.5" x14ac:dyDescent="0.35">
      <c r="A21" s="40" t="s">
        <v>74</v>
      </c>
      <c r="B21" s="18">
        <v>13876.996473919999</v>
      </c>
      <c r="C21" s="17">
        <v>14744.72071161</v>
      </c>
      <c r="D21" s="17">
        <v>17230.518604789999</v>
      </c>
      <c r="E21" s="17">
        <v>2485.7978931799989</v>
      </c>
      <c r="F21" s="17">
        <v>3353.5221308700002</v>
      </c>
      <c r="G21" s="17">
        <v>16.858901174185561</v>
      </c>
      <c r="H21" s="19">
        <v>18.902123092315293</v>
      </c>
      <c r="I21" s="19">
        <v>15.917252232211638</v>
      </c>
      <c r="J21" s="19">
        <v>24.166051617671783</v>
      </c>
      <c r="O21" s="2"/>
      <c r="P21" s="2"/>
    </row>
    <row r="22" spans="1:16" ht="16.5" x14ac:dyDescent="0.35">
      <c r="A22" s="98" t="s">
        <v>75</v>
      </c>
      <c r="B22" s="14">
        <v>3659.6915813699993</v>
      </c>
      <c r="C22" s="14">
        <v>2992.5287760399997</v>
      </c>
      <c r="D22" s="14">
        <v>6019.0430393000006</v>
      </c>
      <c r="E22" s="14">
        <v>3026.5142632600009</v>
      </c>
      <c r="F22" s="14">
        <v>2359.3514579300013</v>
      </c>
      <c r="G22" s="14">
        <v>101.13567787525085</v>
      </c>
      <c r="H22" s="15">
        <v>-22.149833660146996</v>
      </c>
      <c r="I22" s="15">
        <v>6.5493310482295897</v>
      </c>
      <c r="J22" s="15">
        <v>64.468587187524207</v>
      </c>
      <c r="O22" s="2"/>
      <c r="P22" s="2"/>
    </row>
    <row r="23" spans="1:16" ht="16.5" x14ac:dyDescent="0.35">
      <c r="A23" s="102" t="s">
        <v>110</v>
      </c>
      <c r="B23" s="14">
        <v>10217.304892549999</v>
      </c>
      <c r="C23" s="14">
        <v>11752.191935570001</v>
      </c>
      <c r="D23" s="14">
        <v>11211.47556549</v>
      </c>
      <c r="E23" s="14">
        <v>-540.71637008000107</v>
      </c>
      <c r="F23" s="14">
        <v>994.17067294000117</v>
      </c>
      <c r="G23" s="14">
        <v>-4.600983144628799</v>
      </c>
      <c r="H23" s="15">
        <v>29.233314849582968</v>
      </c>
      <c r="I23" s="15">
        <v>18.571817684012501</v>
      </c>
      <c r="J23" s="15">
        <v>9.7302633463048238</v>
      </c>
      <c r="O23" s="2"/>
      <c r="P23" s="2"/>
    </row>
    <row r="24" spans="1:16" ht="16.5" x14ac:dyDescent="0.35">
      <c r="A24" s="102" t="s">
        <v>76</v>
      </c>
      <c r="B24" s="14">
        <v>6834.3125029900002</v>
      </c>
      <c r="C24" s="103">
        <v>7846.4892858599997</v>
      </c>
      <c r="D24" s="103">
        <v>7483.7483712899993</v>
      </c>
      <c r="E24" s="103">
        <v>-362.74091457000031</v>
      </c>
      <c r="F24" s="103">
        <v>649.43586829999913</v>
      </c>
      <c r="G24" s="103">
        <v>-4.622970877226436</v>
      </c>
      <c r="H24" s="15">
        <v>24.483609221486873</v>
      </c>
      <c r="I24" s="15">
        <v>15.498413271570371</v>
      </c>
      <c r="J24" s="15">
        <v>9.5025778820601516</v>
      </c>
      <c r="O24" s="2"/>
      <c r="P24" s="2"/>
    </row>
    <row r="25" spans="1:16" ht="16.5" x14ac:dyDescent="0.35">
      <c r="A25" s="102" t="s">
        <v>77</v>
      </c>
      <c r="B25" s="14">
        <v>17985.930353430016</v>
      </c>
      <c r="C25" s="14">
        <v>21340.363402630031</v>
      </c>
      <c r="D25" s="14">
        <v>22394.610732810073</v>
      </c>
      <c r="E25" s="14">
        <v>1054.2473301800419</v>
      </c>
      <c r="F25" s="14">
        <v>4408.6803793800573</v>
      </c>
      <c r="G25" s="14">
        <v>4.9401564082555183</v>
      </c>
      <c r="H25" s="15">
        <v>3.6880378989650353</v>
      </c>
      <c r="I25" s="15">
        <v>14.944600146877619</v>
      </c>
      <c r="J25" s="15">
        <v>24.511828372221501</v>
      </c>
      <c r="O25" s="2"/>
      <c r="P25" s="2"/>
    </row>
    <row r="26" spans="1:16" ht="17.25" thickBot="1" x14ac:dyDescent="0.4">
      <c r="A26" s="104" t="s">
        <v>78</v>
      </c>
      <c r="B26" s="26">
        <v>-524.94919942872286</v>
      </c>
      <c r="C26" s="26">
        <v>-424.57909072889811</v>
      </c>
      <c r="D26" s="26">
        <v>-600.36903977849659</v>
      </c>
      <c r="E26" s="26">
        <v>-175.78994904959848</v>
      </c>
      <c r="F26" s="26">
        <v>-75.419840349773722</v>
      </c>
      <c r="G26" s="26">
        <v>41.40334578130313</v>
      </c>
      <c r="H26" s="27">
        <v>0.32117114182557316</v>
      </c>
      <c r="I26" s="27">
        <v>-7.4675398214197628</v>
      </c>
      <c r="J26" s="27">
        <v>14.367074077234435</v>
      </c>
      <c r="O26" s="2"/>
      <c r="P26" s="2"/>
    </row>
    <row r="27" spans="1:16" ht="16.5" hidden="1" x14ac:dyDescent="0.35">
      <c r="A27" s="105"/>
      <c r="B27" s="13"/>
      <c r="C27" s="13"/>
      <c r="D27" s="13"/>
      <c r="E27" s="13"/>
      <c r="F27" s="13"/>
      <c r="G27" s="13"/>
      <c r="H27" s="100"/>
      <c r="I27" s="100">
        <v>2.2359976406960413E-4</v>
      </c>
      <c r="J27" s="100">
        <v>1.00022359976407</v>
      </c>
      <c r="O27" s="2"/>
      <c r="P27" s="2"/>
    </row>
    <row r="28" spans="1:16" x14ac:dyDescent="0.2">
      <c r="A28" s="48"/>
      <c r="B28" s="106"/>
      <c r="C28" s="106"/>
      <c r="D28" s="106"/>
      <c r="E28" s="106"/>
      <c r="F28" s="106"/>
      <c r="G28" s="106"/>
      <c r="H28" s="145"/>
      <c r="I28" s="145"/>
      <c r="J28" s="145"/>
    </row>
    <row r="29" spans="1:16" ht="13.5" thickBot="1" x14ac:dyDescent="0.25">
      <c r="A29" s="107"/>
      <c r="B29" s="106"/>
      <c r="C29" s="106"/>
      <c r="D29" s="106"/>
      <c r="E29" s="106"/>
      <c r="F29" s="106"/>
      <c r="G29" s="106"/>
      <c r="H29" s="145"/>
      <c r="I29" s="145"/>
      <c r="J29" s="145"/>
    </row>
    <row r="30" spans="1:16" ht="19.5" customHeight="1" x14ac:dyDescent="0.2">
      <c r="A30" s="171" t="s">
        <v>79</v>
      </c>
      <c r="B30" s="172"/>
      <c r="C30" s="172"/>
      <c r="D30" s="172"/>
      <c r="E30" s="172"/>
      <c r="F30" s="172"/>
      <c r="G30" s="172"/>
      <c r="H30" s="134"/>
      <c r="I30" s="134"/>
      <c r="J30" s="134"/>
    </row>
    <row r="31" spans="1:16" ht="19.5" customHeight="1" x14ac:dyDescent="0.2">
      <c r="A31" s="173"/>
      <c r="B31" s="174"/>
      <c r="C31" s="174"/>
      <c r="D31" s="175"/>
      <c r="E31" s="174"/>
      <c r="F31" s="174"/>
      <c r="G31" s="174"/>
      <c r="H31" s="135"/>
      <c r="I31" s="135"/>
      <c r="J31" s="135"/>
    </row>
    <row r="32" spans="1:16" ht="16.5" x14ac:dyDescent="0.35">
      <c r="A32" s="30"/>
      <c r="B32" s="178" t="str">
        <f>B4</f>
        <v xml:space="preserve">           N$ Million</v>
      </c>
      <c r="C32" s="179"/>
      <c r="D32" s="136"/>
      <c r="E32" s="179" t="s">
        <v>2</v>
      </c>
      <c r="F32" s="180"/>
      <c r="G32" s="125" t="s">
        <v>3</v>
      </c>
      <c r="H32" s="137"/>
      <c r="I32" s="137"/>
      <c r="J32" s="137"/>
    </row>
    <row r="33" spans="1:16" ht="17.25" thickBot="1" x14ac:dyDescent="0.4">
      <c r="A33" s="5"/>
      <c r="B33" s="6">
        <f>B5</f>
        <v>44773</v>
      </c>
      <c r="C33" s="6">
        <f>C5</f>
        <v>45107</v>
      </c>
      <c r="D33" s="32">
        <f>D5</f>
        <v>45137</v>
      </c>
      <c r="E33" s="6" t="s">
        <v>4</v>
      </c>
      <c r="F33" s="96" t="s">
        <v>5</v>
      </c>
      <c r="G33" s="6" t="s">
        <v>4</v>
      </c>
      <c r="H33" s="157">
        <f>H5</f>
        <v>45074</v>
      </c>
      <c r="I33" s="157">
        <v>45107</v>
      </c>
      <c r="J33" s="157">
        <v>45138</v>
      </c>
    </row>
    <row r="34" spans="1:16" ht="17.25" thickTop="1" x14ac:dyDescent="0.35">
      <c r="A34" s="108" t="s">
        <v>60</v>
      </c>
      <c r="B34" s="109">
        <v>187598.72004913184</v>
      </c>
      <c r="C34" s="110">
        <v>193953.93291250541</v>
      </c>
      <c r="D34" s="110">
        <v>197070.66394970092</v>
      </c>
      <c r="E34" s="110">
        <v>3116.73103719551</v>
      </c>
      <c r="F34" s="110">
        <v>9471.9439005690801</v>
      </c>
      <c r="G34" s="109">
        <v>1.606943973959801</v>
      </c>
      <c r="H34" s="111">
        <v>8.14076867205371</v>
      </c>
      <c r="I34" s="111">
        <v>5.9418246867640505</v>
      </c>
      <c r="J34" s="111">
        <v>5.0490450564312823</v>
      </c>
      <c r="O34" s="2"/>
      <c r="P34" s="2"/>
    </row>
    <row r="35" spans="1:16" ht="16.5" x14ac:dyDescent="0.35">
      <c r="A35" s="102" t="s">
        <v>61</v>
      </c>
      <c r="B35" s="110">
        <v>30262.338372319304</v>
      </c>
      <c r="C35" s="110">
        <v>34433.127324447094</v>
      </c>
      <c r="D35" s="110">
        <v>39275.676108097039</v>
      </c>
      <c r="E35" s="110">
        <v>4842.5487836499451</v>
      </c>
      <c r="F35" s="110">
        <v>9013.3377357777354</v>
      </c>
      <c r="G35" s="110">
        <v>14.063633366847256</v>
      </c>
      <c r="H35" s="111">
        <v>51.612495013477456</v>
      </c>
      <c r="I35" s="111">
        <v>28.720900604196402</v>
      </c>
      <c r="J35" s="111">
        <v>29.784009500145402</v>
      </c>
      <c r="O35" s="2"/>
      <c r="P35" s="2"/>
    </row>
    <row r="36" spans="1:16" ht="16.5" x14ac:dyDescent="0.35">
      <c r="A36" s="112" t="s">
        <v>80</v>
      </c>
      <c r="B36" s="113">
        <v>191.95157107102057</v>
      </c>
      <c r="C36" s="113">
        <v>187.72481868301111</v>
      </c>
      <c r="D36" s="113">
        <v>213.22913722496131</v>
      </c>
      <c r="E36" s="113">
        <v>25.504318541950198</v>
      </c>
      <c r="F36" s="113">
        <v>21.277566153940739</v>
      </c>
      <c r="G36" s="113">
        <v>13.586013144599889</v>
      </c>
      <c r="H36" s="114">
        <v>97.929523508412672</v>
      </c>
      <c r="I36" s="114">
        <v>3.4402111621521669</v>
      </c>
      <c r="J36" s="114">
        <v>11.084861684236074</v>
      </c>
      <c r="O36" s="2"/>
      <c r="P36" s="2"/>
    </row>
    <row r="37" spans="1:16" ht="16.5" x14ac:dyDescent="0.35">
      <c r="A37" s="112" t="s">
        <v>62</v>
      </c>
      <c r="B37" s="113">
        <v>14222.2973275808</v>
      </c>
      <c r="C37" s="113">
        <v>20442.051281092812</v>
      </c>
      <c r="D37" s="113">
        <v>25684.975654710226</v>
      </c>
      <c r="E37" s="113">
        <v>5242.9243736174139</v>
      </c>
      <c r="F37" s="113">
        <v>11462.678327129426</v>
      </c>
      <c r="G37" s="113">
        <v>25.647741029133812</v>
      </c>
      <c r="H37" s="114">
        <v>131.6575889616166</v>
      </c>
      <c r="I37" s="114">
        <v>82.433233730420682</v>
      </c>
      <c r="J37" s="114">
        <v>80.596531369796764</v>
      </c>
      <c r="O37" s="2"/>
      <c r="P37" s="2"/>
    </row>
    <row r="38" spans="1:16" ht="16.5" x14ac:dyDescent="0.35">
      <c r="A38" s="112" t="s">
        <v>81</v>
      </c>
      <c r="B38" s="113">
        <v>7480.0869432000009</v>
      </c>
      <c r="C38" s="113">
        <v>7598.0053507500006</v>
      </c>
      <c r="D38" s="113">
        <v>7636.94821348</v>
      </c>
      <c r="E38" s="113">
        <v>38.942862729999433</v>
      </c>
      <c r="F38" s="113">
        <v>156.86127027999919</v>
      </c>
      <c r="G38" s="113">
        <v>0.51254060680747671</v>
      </c>
      <c r="H38" s="114">
        <v>0.96521450353212401</v>
      </c>
      <c r="I38" s="114">
        <v>1.4012035375135241</v>
      </c>
      <c r="J38" s="114">
        <v>2.0970514309676389</v>
      </c>
      <c r="O38" s="2"/>
      <c r="P38" s="2"/>
    </row>
    <row r="39" spans="1:16" ht="16.5" x14ac:dyDescent="0.35">
      <c r="A39" s="112" t="s">
        <v>82</v>
      </c>
      <c r="B39" s="113">
        <v>8368.0025304674818</v>
      </c>
      <c r="C39" s="113">
        <v>6205.3458739212701</v>
      </c>
      <c r="D39" s="113">
        <v>5740.5231026818501</v>
      </c>
      <c r="E39" s="113">
        <v>-464.82277123942004</v>
      </c>
      <c r="F39" s="113">
        <v>-2627.4794277856317</v>
      </c>
      <c r="G39" s="113">
        <v>-7.4906827223425978</v>
      </c>
      <c r="H39" s="114">
        <v>-18.888802413221782</v>
      </c>
      <c r="I39" s="114">
        <v>-21.156951131182367</v>
      </c>
      <c r="J39" s="114">
        <v>-31.399123246188196</v>
      </c>
      <c r="O39" s="2"/>
      <c r="P39" s="2"/>
    </row>
    <row r="40" spans="1:16" ht="16.5" x14ac:dyDescent="0.35">
      <c r="A40" s="102" t="s">
        <v>66</v>
      </c>
      <c r="B40" s="110">
        <v>157336.38167681254</v>
      </c>
      <c r="C40" s="110">
        <v>159520.80558805831</v>
      </c>
      <c r="D40" s="110">
        <v>157794.98784160387</v>
      </c>
      <c r="E40" s="110">
        <v>-1725.8177464544424</v>
      </c>
      <c r="F40" s="110">
        <v>458.60616479133023</v>
      </c>
      <c r="G40" s="110">
        <v>-1.0818762731873051</v>
      </c>
      <c r="H40" s="111">
        <v>0.44760424401557941</v>
      </c>
      <c r="I40" s="111">
        <v>2.0439019760871275</v>
      </c>
      <c r="J40" s="111">
        <v>0.29148132167762242</v>
      </c>
      <c r="O40" s="2"/>
      <c r="P40" s="2"/>
    </row>
    <row r="41" spans="1:16" ht="16.5" x14ac:dyDescent="0.35">
      <c r="A41" s="112" t="s">
        <v>83</v>
      </c>
      <c r="B41" s="113">
        <v>9940.1779699389772</v>
      </c>
      <c r="C41" s="113">
        <v>9816.3247250369877</v>
      </c>
      <c r="D41" s="113">
        <v>6815.2897647150376</v>
      </c>
      <c r="E41" s="113">
        <v>-3001.0349603219502</v>
      </c>
      <c r="F41" s="113">
        <v>-3124.8882052239396</v>
      </c>
      <c r="G41" s="113">
        <v>-30.57187943943697</v>
      </c>
      <c r="H41" s="114">
        <v>24.380835224761469</v>
      </c>
      <c r="I41" s="114">
        <v>16.159754181022308</v>
      </c>
      <c r="J41" s="114">
        <v>-31.43694423454194</v>
      </c>
      <c r="O41" s="2"/>
      <c r="P41" s="2"/>
    </row>
    <row r="42" spans="1:16" ht="16.5" x14ac:dyDescent="0.35">
      <c r="A42" s="112" t="s">
        <v>68</v>
      </c>
      <c r="B42" s="113">
        <v>35388.813967538736</v>
      </c>
      <c r="C42" s="113">
        <v>34167.723538979997</v>
      </c>
      <c r="D42" s="113">
        <v>35740.727486669995</v>
      </c>
      <c r="E42" s="113">
        <v>1573.0039476899983</v>
      </c>
      <c r="F42" s="113">
        <v>351.91351913125982</v>
      </c>
      <c r="G42" s="113">
        <v>4.6037715854714492</v>
      </c>
      <c r="H42" s="114">
        <v>-3.6139550314921536</v>
      </c>
      <c r="I42" s="114">
        <v>-3.2490340040122589</v>
      </c>
      <c r="J42" s="114">
        <v>0.99442021270918701</v>
      </c>
      <c r="O42" s="2"/>
      <c r="P42" s="2"/>
    </row>
    <row r="43" spans="1:16" ht="16.5" x14ac:dyDescent="0.35">
      <c r="A43" s="112" t="s">
        <v>10</v>
      </c>
      <c r="B43" s="113">
        <v>1924.5769443133333</v>
      </c>
      <c r="C43" s="113">
        <v>1477.0734458799998</v>
      </c>
      <c r="D43" s="113">
        <v>1572.7824846400003</v>
      </c>
      <c r="E43" s="113">
        <v>95.709038760000567</v>
      </c>
      <c r="F43" s="113">
        <v>-351.79445967333299</v>
      </c>
      <c r="G43" s="113">
        <v>6.4796397922501257</v>
      </c>
      <c r="H43" s="114">
        <v>-53.13274303596021</v>
      </c>
      <c r="I43" s="114">
        <v>-52.470750049670997</v>
      </c>
      <c r="J43" s="114">
        <v>-18.279054039008514</v>
      </c>
      <c r="O43" s="2"/>
      <c r="P43" s="2"/>
    </row>
    <row r="44" spans="1:16" ht="16.5" x14ac:dyDescent="0.35">
      <c r="A44" s="112" t="s">
        <v>107</v>
      </c>
      <c r="B44" s="113">
        <v>224.45544563000001</v>
      </c>
      <c r="C44" s="113">
        <v>266.71496005999995</v>
      </c>
      <c r="D44" s="113">
        <v>269.50374019999992</v>
      </c>
      <c r="E44" s="113">
        <v>2.7887801399999717</v>
      </c>
      <c r="F44" s="113">
        <v>45.048294569999911</v>
      </c>
      <c r="G44" s="113">
        <v>1.0456031935263752</v>
      </c>
      <c r="H44" s="114">
        <v>7.617225577142932</v>
      </c>
      <c r="I44" s="114">
        <v>21.590958461075346</v>
      </c>
      <c r="J44" s="114">
        <v>20.070038596550276</v>
      </c>
      <c r="O44" s="2"/>
      <c r="P44" s="2"/>
    </row>
    <row r="45" spans="1:16" ht="16.5" x14ac:dyDescent="0.35">
      <c r="A45" s="112" t="s">
        <v>11</v>
      </c>
      <c r="B45" s="113">
        <v>686.20941112000003</v>
      </c>
      <c r="C45" s="113">
        <v>1161.7183046600001</v>
      </c>
      <c r="D45" s="113">
        <v>858.82417449000013</v>
      </c>
      <c r="E45" s="113">
        <v>-302.89413016999993</v>
      </c>
      <c r="F45" s="113">
        <v>172.61476337000011</v>
      </c>
      <c r="G45" s="113">
        <v>-26.072941173002178</v>
      </c>
      <c r="H45" s="114">
        <v>-13.372926179136911</v>
      </c>
      <c r="I45" s="114">
        <v>191.15192604423373</v>
      </c>
      <c r="J45" s="114">
        <v>25.154823086478231</v>
      </c>
      <c r="O45" s="2"/>
      <c r="P45" s="2"/>
    </row>
    <row r="46" spans="1:16" ht="16.5" x14ac:dyDescent="0.35">
      <c r="A46" s="112" t="s">
        <v>84</v>
      </c>
      <c r="B46" s="113">
        <v>46477.101606468073</v>
      </c>
      <c r="C46" s="113">
        <v>46657.909920196042</v>
      </c>
      <c r="D46" s="113">
        <v>46359.093338633727</v>
      </c>
      <c r="E46" s="113">
        <v>-298.81658156231424</v>
      </c>
      <c r="F46" s="113">
        <v>-118.00826783434604</v>
      </c>
      <c r="G46" s="113">
        <v>-0.64044142155835004</v>
      </c>
      <c r="H46" s="114">
        <v>-2.6085213421914659</v>
      </c>
      <c r="I46" s="114">
        <v>0.92217969389946575</v>
      </c>
      <c r="J46" s="114">
        <v>-0.25390625438210179</v>
      </c>
      <c r="O46" s="2"/>
      <c r="P46" s="2"/>
    </row>
    <row r="47" spans="1:16" ht="16.5" x14ac:dyDescent="0.35">
      <c r="A47" s="112" t="s">
        <v>14</v>
      </c>
      <c r="B47" s="113">
        <v>62695.046331803416</v>
      </c>
      <c r="C47" s="113">
        <v>65973.340693245278</v>
      </c>
      <c r="D47" s="113">
        <v>66178.76685225511</v>
      </c>
      <c r="E47" s="113">
        <v>205.42615900983219</v>
      </c>
      <c r="F47" s="113">
        <v>3483.720520451694</v>
      </c>
      <c r="G47" s="113">
        <v>0.31137753045582883</v>
      </c>
      <c r="H47" s="114">
        <v>5.6035898647566142</v>
      </c>
      <c r="I47" s="114">
        <v>5.3850540796879898</v>
      </c>
      <c r="J47" s="114">
        <v>5.5566120838553417</v>
      </c>
      <c r="O47" s="2"/>
      <c r="P47" s="2"/>
    </row>
    <row r="48" spans="1:16" ht="16.5" x14ac:dyDescent="0.35">
      <c r="A48" s="115"/>
      <c r="B48" s="110"/>
      <c r="C48" s="110"/>
      <c r="D48" s="110"/>
      <c r="E48" s="110"/>
      <c r="F48" s="110"/>
      <c r="G48" s="110"/>
      <c r="H48" s="111"/>
      <c r="I48" s="111"/>
      <c r="J48" s="111"/>
      <c r="O48" s="2"/>
      <c r="P48" s="2"/>
    </row>
    <row r="49" spans="1:16" ht="16.5" x14ac:dyDescent="0.35">
      <c r="A49" s="102" t="s">
        <v>70</v>
      </c>
      <c r="B49" s="110">
        <v>187598.72003586005</v>
      </c>
      <c r="C49" s="110">
        <v>193953.93197279461</v>
      </c>
      <c r="D49" s="110">
        <v>197070.66280127261</v>
      </c>
      <c r="E49" s="110">
        <v>3116.7308284780011</v>
      </c>
      <c r="F49" s="110">
        <v>9471.9427654125611</v>
      </c>
      <c r="G49" s="110">
        <v>1.6069438741335631</v>
      </c>
      <c r="H49" s="111">
        <v>8.1407684627545933</v>
      </c>
      <c r="I49" s="111">
        <v>5.9418245756253327</v>
      </c>
      <c r="J49" s="111">
        <v>5.0490444516902784</v>
      </c>
      <c r="O49" s="2"/>
      <c r="P49" s="2"/>
    </row>
    <row r="50" spans="1:16" ht="16.5" x14ac:dyDescent="0.35">
      <c r="A50" s="102" t="s">
        <v>85</v>
      </c>
      <c r="B50" s="110">
        <v>12967.531679696598</v>
      </c>
      <c r="C50" s="110">
        <v>13159.369476824411</v>
      </c>
      <c r="D50" s="110">
        <v>12682.245881025916</v>
      </c>
      <c r="E50" s="110">
        <v>-477.12359579849544</v>
      </c>
      <c r="F50" s="110">
        <v>-285.2857986706822</v>
      </c>
      <c r="G50" s="110">
        <v>-3.6257329550536639</v>
      </c>
      <c r="H50" s="111">
        <v>1.8774558934249796</v>
      </c>
      <c r="I50" s="111">
        <v>-4.0642093439671072</v>
      </c>
      <c r="J50" s="111">
        <v>-2.2000007844003022</v>
      </c>
      <c r="O50" s="2"/>
      <c r="P50" s="2"/>
    </row>
    <row r="51" spans="1:16" ht="16.5" x14ac:dyDescent="0.35">
      <c r="A51" s="112" t="s">
        <v>62</v>
      </c>
      <c r="B51" s="113">
        <v>11268.179876216598</v>
      </c>
      <c r="C51" s="113">
        <v>10857.428058965303</v>
      </c>
      <c r="D51" s="113">
        <v>10925.054969144097</v>
      </c>
      <c r="E51" s="113">
        <v>67.626910178794787</v>
      </c>
      <c r="F51" s="113">
        <v>-343.12490707250072</v>
      </c>
      <c r="G51" s="113">
        <v>0.62286307412327346</v>
      </c>
      <c r="H51" s="114">
        <v>-2.7217215754260877</v>
      </c>
      <c r="I51" s="114">
        <v>-9.0514308300151782</v>
      </c>
      <c r="J51" s="114">
        <v>-3.0450783608515479</v>
      </c>
      <c r="O51" s="2"/>
      <c r="P51" s="2"/>
    </row>
    <row r="52" spans="1:16" ht="16.5" x14ac:dyDescent="0.35">
      <c r="A52" s="112" t="s">
        <v>86</v>
      </c>
      <c r="B52" s="113">
        <v>388.16551100999999</v>
      </c>
      <c r="C52" s="113">
        <v>454.84414896000004</v>
      </c>
      <c r="D52" s="113">
        <v>202.62417467999995</v>
      </c>
      <c r="E52" s="113">
        <v>-252.21997428000009</v>
      </c>
      <c r="F52" s="113">
        <v>-185.54133633000004</v>
      </c>
      <c r="G52" s="113">
        <v>-55.451955325071324</v>
      </c>
      <c r="H52" s="114">
        <v>15.411024150212654</v>
      </c>
      <c r="I52" s="114">
        <v>18.031451809000231</v>
      </c>
      <c r="J52" s="114">
        <v>-47.799541965288128</v>
      </c>
      <c r="O52" s="2"/>
      <c r="P52" s="2"/>
    </row>
    <row r="53" spans="1:16" ht="16.5" x14ac:dyDescent="0.35">
      <c r="A53" s="112" t="s">
        <v>81</v>
      </c>
      <c r="B53" s="113">
        <v>987.96698730999992</v>
      </c>
      <c r="C53" s="113">
        <v>1068.3188095891073</v>
      </c>
      <c r="D53" s="113">
        <v>831.59699791181788</v>
      </c>
      <c r="E53" s="113">
        <v>-236.72181167728945</v>
      </c>
      <c r="F53" s="113">
        <v>-156.36998939818204</v>
      </c>
      <c r="G53" s="113">
        <v>-22.158349132534369</v>
      </c>
      <c r="H53" s="114">
        <v>-11.127495334978335</v>
      </c>
      <c r="I53" s="114">
        <v>5.4607508486024443</v>
      </c>
      <c r="J53" s="114">
        <v>-15.827450856828776</v>
      </c>
      <c r="O53" s="2"/>
      <c r="P53" s="2"/>
    </row>
    <row r="54" spans="1:16" ht="16.5" x14ac:dyDescent="0.35">
      <c r="A54" s="112" t="s">
        <v>87</v>
      </c>
      <c r="B54" s="113">
        <v>323.21930515999998</v>
      </c>
      <c r="C54" s="113">
        <v>778.77845931000002</v>
      </c>
      <c r="D54" s="113">
        <v>722.96973929000001</v>
      </c>
      <c r="E54" s="113">
        <v>-55.80872002000001</v>
      </c>
      <c r="F54" s="113">
        <v>399.75043413000003</v>
      </c>
      <c r="G54" s="113">
        <v>-7.1661869114159487</v>
      </c>
      <c r="H54" s="114">
        <v>120.89504208923066</v>
      </c>
      <c r="I54" s="114">
        <v>104.66992352289503</v>
      </c>
      <c r="J54" s="114">
        <v>123.67777163932573</v>
      </c>
      <c r="O54" s="2"/>
      <c r="P54" s="2"/>
    </row>
    <row r="55" spans="1:16" ht="16.5" x14ac:dyDescent="0.35">
      <c r="A55" s="102" t="s">
        <v>88</v>
      </c>
      <c r="B55" s="110">
        <v>174631.18835616345</v>
      </c>
      <c r="C55" s="110">
        <v>180794.5624959702</v>
      </c>
      <c r="D55" s="110">
        <v>184388.4169202467</v>
      </c>
      <c r="E55" s="110">
        <v>3593.8544242765056</v>
      </c>
      <c r="F55" s="110">
        <v>9757.2285640832561</v>
      </c>
      <c r="G55" s="110">
        <v>1.9878111236650824</v>
      </c>
      <c r="H55" s="111">
        <v>8.6243113255334265</v>
      </c>
      <c r="I55" s="111">
        <v>6.7522406134024493</v>
      </c>
      <c r="J55" s="111">
        <v>5.5873344595143095</v>
      </c>
      <c r="O55" s="2"/>
      <c r="P55" s="2"/>
    </row>
    <row r="56" spans="1:16" ht="16.5" x14ac:dyDescent="0.35">
      <c r="A56" s="102" t="s">
        <v>89</v>
      </c>
      <c r="B56" s="110">
        <v>131698.26906450692</v>
      </c>
      <c r="C56" s="110">
        <v>132735.64602315327</v>
      </c>
      <c r="D56" s="110">
        <v>135777.12730593953</v>
      </c>
      <c r="E56" s="110">
        <v>3041.4812827862625</v>
      </c>
      <c r="F56" s="110">
        <v>4078.8582414326083</v>
      </c>
      <c r="G56" s="110">
        <v>2.291382438637271</v>
      </c>
      <c r="H56" s="111">
        <v>7.684608856303214</v>
      </c>
      <c r="I56" s="111">
        <v>6.0030999379810055</v>
      </c>
      <c r="J56" s="111">
        <v>3.0971236527298345</v>
      </c>
      <c r="O56" s="2"/>
      <c r="P56" s="2"/>
    </row>
    <row r="57" spans="1:16" ht="15" x14ac:dyDescent="0.3">
      <c r="A57" s="116" t="s">
        <v>90</v>
      </c>
      <c r="B57" s="113">
        <v>73261.280374956739</v>
      </c>
      <c r="C57" s="113">
        <v>71670.711781950798</v>
      </c>
      <c r="D57" s="113">
        <v>75270.342381097755</v>
      </c>
      <c r="E57" s="113">
        <v>3599.6305991469562</v>
      </c>
      <c r="F57" s="113">
        <v>2009.0620061410154</v>
      </c>
      <c r="G57" s="113">
        <v>5.0224568860127761</v>
      </c>
      <c r="H57" s="114">
        <v>8.4541776529789985</v>
      </c>
      <c r="I57" s="114">
        <v>8.8765673726382488</v>
      </c>
      <c r="J57" s="114">
        <v>2.7423244527784476</v>
      </c>
      <c r="O57" s="2"/>
      <c r="P57" s="2"/>
    </row>
    <row r="58" spans="1:16" ht="15" x14ac:dyDescent="0.3">
      <c r="A58" s="116" t="s">
        <v>87</v>
      </c>
      <c r="B58" s="113">
        <v>58436.98868955017</v>
      </c>
      <c r="C58" s="113">
        <v>61064.934241202456</v>
      </c>
      <c r="D58" s="113">
        <v>60506.78492484177</v>
      </c>
      <c r="E58" s="113">
        <v>-558.1493163606865</v>
      </c>
      <c r="F58" s="113">
        <v>2069.7962352916002</v>
      </c>
      <c r="G58" s="113">
        <v>-0.91402590258434202</v>
      </c>
      <c r="H58" s="114">
        <v>6.8105419899777644</v>
      </c>
      <c r="I58" s="114">
        <v>2.8182292527709478</v>
      </c>
      <c r="J58" s="114">
        <v>3.5419282918350206</v>
      </c>
      <c r="O58" s="2"/>
      <c r="P58" s="2"/>
    </row>
    <row r="59" spans="1:16" ht="16.5" x14ac:dyDescent="0.35">
      <c r="A59" s="102" t="s">
        <v>91</v>
      </c>
      <c r="B59" s="110">
        <v>4310.7929992199979</v>
      </c>
      <c r="C59" s="110">
        <v>7622.9288705100007</v>
      </c>
      <c r="D59" s="110">
        <v>7701.1207729500011</v>
      </c>
      <c r="E59" s="110">
        <v>78.191902440000376</v>
      </c>
      <c r="F59" s="110">
        <v>3390.3277737300032</v>
      </c>
      <c r="G59" s="110">
        <v>1.0257461897944893</v>
      </c>
      <c r="H59" s="111">
        <v>93.727741034896979</v>
      </c>
      <c r="I59" s="111">
        <v>82.62798953308058</v>
      </c>
      <c r="J59" s="111">
        <v>78.647426919906707</v>
      </c>
      <c r="O59" s="2"/>
      <c r="P59" s="2"/>
    </row>
    <row r="60" spans="1:16" ht="16.5" x14ac:dyDescent="0.35">
      <c r="A60" s="102" t="s">
        <v>92</v>
      </c>
      <c r="B60" s="110">
        <v>0</v>
      </c>
      <c r="C60" s="110">
        <v>0</v>
      </c>
      <c r="D60" s="110">
        <v>0</v>
      </c>
      <c r="E60" s="110">
        <v>0</v>
      </c>
      <c r="F60" s="110">
        <v>0</v>
      </c>
      <c r="G60" s="110">
        <v>0</v>
      </c>
      <c r="H60" s="111">
        <v>0</v>
      </c>
      <c r="I60" s="111">
        <v>0</v>
      </c>
      <c r="J60" s="111">
        <v>0</v>
      </c>
      <c r="O60" s="2"/>
      <c r="P60" s="2"/>
    </row>
    <row r="61" spans="1:16" ht="16.5" x14ac:dyDescent="0.35">
      <c r="A61" s="102" t="s">
        <v>93</v>
      </c>
      <c r="B61" s="110">
        <v>20400.075240194521</v>
      </c>
      <c r="C61" s="110">
        <v>22867.684275843152</v>
      </c>
      <c r="D61" s="110">
        <v>23015.945413901947</v>
      </c>
      <c r="E61" s="110">
        <v>148.26113805879504</v>
      </c>
      <c r="F61" s="110">
        <v>2615.8701737074261</v>
      </c>
      <c r="G61" s="110">
        <v>0.64834347138251758</v>
      </c>
      <c r="H61" s="111">
        <v>-4.1739730571939759</v>
      </c>
      <c r="I61" s="111">
        <v>10.710993123725231</v>
      </c>
      <c r="J61" s="111">
        <v>12.822845714575323</v>
      </c>
      <c r="O61" s="2"/>
      <c r="P61" s="2"/>
    </row>
    <row r="62" spans="1:16" ht="16.5" x14ac:dyDescent="0.35">
      <c r="A62" s="102" t="s">
        <v>94</v>
      </c>
      <c r="B62" s="110">
        <v>1942.0222862800003</v>
      </c>
      <c r="C62" s="110">
        <v>2646.6820568500002</v>
      </c>
      <c r="D62" s="110">
        <v>2521.6138167900003</v>
      </c>
      <c r="E62" s="110">
        <v>-125.06824005999988</v>
      </c>
      <c r="F62" s="110">
        <v>579.59153050999998</v>
      </c>
      <c r="G62" s="110">
        <v>-4.725472775859302</v>
      </c>
      <c r="H62" s="111">
        <v>57.395232328303081</v>
      </c>
      <c r="I62" s="111">
        <v>52.74829746078214</v>
      </c>
      <c r="J62" s="111">
        <v>29.844741463818337</v>
      </c>
      <c r="O62" s="2"/>
      <c r="P62" s="2"/>
    </row>
    <row r="63" spans="1:16" ht="16.5" x14ac:dyDescent="0.35">
      <c r="A63" s="102" t="s">
        <v>95</v>
      </c>
      <c r="B63" s="110">
        <v>293.13451115999999</v>
      </c>
      <c r="C63" s="110">
        <v>-1E-8</v>
      </c>
      <c r="D63" s="110">
        <v>-2E-8</v>
      </c>
      <c r="E63" s="110">
        <v>-1E-8</v>
      </c>
      <c r="F63" s="110">
        <v>-293.13451118</v>
      </c>
      <c r="G63" s="110">
        <v>100</v>
      </c>
      <c r="H63" s="111">
        <v>-100.00000000227681</v>
      </c>
      <c r="I63" s="111">
        <v>-100</v>
      </c>
      <c r="J63" s="111">
        <v>-100.0000000068228</v>
      </c>
      <c r="O63" s="2"/>
      <c r="P63" s="2"/>
    </row>
    <row r="64" spans="1:16" ht="16.5" x14ac:dyDescent="0.35">
      <c r="A64" s="102" t="s">
        <v>81</v>
      </c>
      <c r="B64" s="110">
        <v>257.89</v>
      </c>
      <c r="C64" s="110">
        <v>196</v>
      </c>
      <c r="D64" s="110">
        <v>196</v>
      </c>
      <c r="E64" s="110">
        <v>0</v>
      </c>
      <c r="F64" s="110">
        <v>-61.889999999999986</v>
      </c>
      <c r="G64" s="110">
        <v>0</v>
      </c>
      <c r="H64" s="111">
        <v>1855.8036648170382</v>
      </c>
      <c r="I64" s="111">
        <v>-2.0435906021820358</v>
      </c>
      <c r="J64" s="111">
        <v>-23.998604055992857</v>
      </c>
      <c r="O64" s="2"/>
      <c r="P64" s="2"/>
    </row>
    <row r="65" spans="1:16" ht="16.5" x14ac:dyDescent="0.35">
      <c r="A65" s="102" t="s">
        <v>96</v>
      </c>
      <c r="B65" s="110">
        <v>179.46004192000001</v>
      </c>
      <c r="C65" s="110">
        <v>200.57411014000002</v>
      </c>
      <c r="D65" s="110">
        <v>224.87270272000001</v>
      </c>
      <c r="E65" s="110">
        <v>24.29859257999999</v>
      </c>
      <c r="F65" s="110">
        <v>45.412660799999998</v>
      </c>
      <c r="G65" s="110">
        <v>12.114520943425688</v>
      </c>
      <c r="H65" s="111">
        <v>153.92209070063134</v>
      </c>
      <c r="I65" s="111">
        <v>-28.017478738741659</v>
      </c>
      <c r="J65" s="111">
        <v>25.30516560351866</v>
      </c>
      <c r="O65" s="2"/>
      <c r="P65" s="2"/>
    </row>
    <row r="66" spans="1:16" ht="16.5" x14ac:dyDescent="0.35">
      <c r="A66" s="102" t="s">
        <v>97</v>
      </c>
      <c r="B66" s="110">
        <v>24694.392738800005</v>
      </c>
      <c r="C66" s="110">
        <v>25593.835531839995</v>
      </c>
      <c r="D66" s="110">
        <v>26078.00782323</v>
      </c>
      <c r="E66" s="110">
        <v>484.17229139000483</v>
      </c>
      <c r="F66" s="110">
        <v>1383.6150844299955</v>
      </c>
      <c r="G66" s="110">
        <v>1.8917535466213025</v>
      </c>
      <c r="H66" s="111">
        <v>2.3164710856008242</v>
      </c>
      <c r="I66" s="111">
        <v>5.5772845414467866</v>
      </c>
      <c r="J66" s="111">
        <v>5.6029524559073138</v>
      </c>
      <c r="O66" s="2"/>
      <c r="P66" s="2"/>
    </row>
    <row r="67" spans="1:16" ht="17.25" thickBot="1" x14ac:dyDescent="0.4">
      <c r="A67" s="117" t="s">
        <v>78</v>
      </c>
      <c r="B67" s="118">
        <v>-9144.8485259180416</v>
      </c>
      <c r="C67" s="119">
        <v>-11068.78837235619</v>
      </c>
      <c r="D67" s="119">
        <v>-11126.270915264769</v>
      </c>
      <c r="E67" s="119">
        <v>-57.482542908579489</v>
      </c>
      <c r="F67" s="119">
        <v>-1981.4223893467279</v>
      </c>
      <c r="G67" s="119">
        <v>0.51932100402369485</v>
      </c>
      <c r="H67" s="158">
        <v>-1.9735722549335009</v>
      </c>
      <c r="I67" s="158">
        <v>45.065354847501425</v>
      </c>
      <c r="J67" s="158">
        <v>21.667088128699376</v>
      </c>
      <c r="O67" s="2"/>
      <c r="P67" s="2"/>
    </row>
    <row r="68" spans="1:16" ht="17.25" hidden="1" thickBot="1" x14ac:dyDescent="0.4">
      <c r="A68" s="120"/>
      <c r="B68" s="121"/>
      <c r="C68" s="122"/>
      <c r="D68" s="122"/>
      <c r="E68" s="122"/>
      <c r="F68" s="122"/>
      <c r="G68" s="122"/>
      <c r="H68" s="146"/>
      <c r="I68" s="146"/>
      <c r="J68" s="146"/>
      <c r="O68" s="2"/>
      <c r="P68" s="2"/>
    </row>
    <row r="69" spans="1:16" ht="13.5" hidden="1" thickBot="1" x14ac:dyDescent="0.25">
      <c r="A69" s="123"/>
      <c r="B69" s="124"/>
      <c r="C69" s="124"/>
      <c r="D69" s="124"/>
      <c r="E69" s="124"/>
      <c r="F69" s="124"/>
      <c r="G69" s="124"/>
      <c r="H69" s="147"/>
      <c r="I69" s="147">
        <v>1.1113871778434259E-7</v>
      </c>
      <c r="J69" s="147">
        <v>1.00000011113872</v>
      </c>
    </row>
    <row r="70" spans="1:16" x14ac:dyDescent="0.2">
      <c r="A70" s="123"/>
      <c r="B70" s="124"/>
      <c r="C70" s="124"/>
      <c r="D70" s="124"/>
      <c r="E70" s="124"/>
      <c r="F70" s="124"/>
      <c r="G70" s="124"/>
      <c r="H70" s="159"/>
      <c r="I70" s="159"/>
      <c r="J70" s="159"/>
    </row>
    <row r="71" spans="1:16" ht="13.5" thickBot="1" x14ac:dyDescent="0.25">
      <c r="A71" s="123"/>
      <c r="B71" s="124"/>
      <c r="C71" s="124"/>
      <c r="D71" s="124"/>
      <c r="E71" s="124"/>
      <c r="F71" s="124"/>
      <c r="G71" s="124"/>
      <c r="H71" s="147"/>
      <c r="I71" s="147"/>
      <c r="J71" s="147"/>
    </row>
    <row r="72" spans="1:16" ht="12.75" customHeight="1" x14ac:dyDescent="0.2">
      <c r="A72" s="171" t="s">
        <v>98</v>
      </c>
      <c r="B72" s="172"/>
      <c r="C72" s="172"/>
      <c r="D72" s="172"/>
      <c r="E72" s="172"/>
      <c r="F72" s="172"/>
      <c r="G72" s="172"/>
      <c r="H72" s="134"/>
      <c r="I72" s="134"/>
      <c r="J72" s="134"/>
    </row>
    <row r="73" spans="1:16" ht="19.5" customHeight="1" x14ac:dyDescent="0.2">
      <c r="A73" s="173"/>
      <c r="B73" s="174"/>
      <c r="C73" s="174"/>
      <c r="D73" s="175"/>
      <c r="E73" s="174"/>
      <c r="F73" s="174"/>
      <c r="G73" s="174"/>
      <c r="H73" s="135"/>
      <c r="I73" s="135"/>
      <c r="J73" s="135"/>
    </row>
    <row r="74" spans="1:16" ht="19.5" customHeight="1" x14ac:dyDescent="0.35">
      <c r="A74" s="30"/>
      <c r="B74" s="178" t="str">
        <f>B4</f>
        <v xml:space="preserve">           N$ Million</v>
      </c>
      <c r="C74" s="179"/>
      <c r="D74" s="136"/>
      <c r="E74" s="179" t="s">
        <v>2</v>
      </c>
      <c r="F74" s="180"/>
      <c r="G74" s="31" t="s">
        <v>3</v>
      </c>
      <c r="H74" s="137"/>
      <c r="I74" s="137"/>
      <c r="J74" s="137"/>
    </row>
    <row r="75" spans="1:16" ht="17.25" thickBot="1" x14ac:dyDescent="0.4">
      <c r="A75" s="5"/>
      <c r="B75" s="126">
        <f>B5</f>
        <v>44773</v>
      </c>
      <c r="C75" s="6">
        <f>C5</f>
        <v>45107</v>
      </c>
      <c r="D75" s="6">
        <f>D5</f>
        <v>45137</v>
      </c>
      <c r="E75" s="6" t="s">
        <v>4</v>
      </c>
      <c r="F75" s="96" t="s">
        <v>5</v>
      </c>
      <c r="G75" s="6" t="s">
        <v>4</v>
      </c>
      <c r="H75" s="50">
        <f>H5</f>
        <v>45074</v>
      </c>
      <c r="I75" s="50">
        <v>45107</v>
      </c>
      <c r="J75" s="50">
        <v>45138</v>
      </c>
    </row>
    <row r="76" spans="1:16" ht="17.25" thickTop="1" x14ac:dyDescent="0.35">
      <c r="A76" s="102" t="s">
        <v>60</v>
      </c>
      <c r="B76" s="110">
        <v>201614.55972296756</v>
      </c>
      <c r="C76" s="110">
        <v>211025.16009305511</v>
      </c>
      <c r="D76" s="110">
        <v>216291.13108115146</v>
      </c>
      <c r="E76" s="110">
        <v>5265.9709880963492</v>
      </c>
      <c r="F76" s="110">
        <v>14676.571358183894</v>
      </c>
      <c r="G76" s="110">
        <v>2.4954232878080802</v>
      </c>
      <c r="H76" s="111">
        <v>8.9278323132673307</v>
      </c>
      <c r="I76" s="111">
        <v>7.8568404283115569</v>
      </c>
      <c r="J76" s="111">
        <v>7.2795195834817434</v>
      </c>
    </row>
    <row r="77" spans="1:16" ht="16.5" x14ac:dyDescent="0.35">
      <c r="A77" s="102" t="s">
        <v>6</v>
      </c>
      <c r="B77" s="110">
        <v>59697.653900303987</v>
      </c>
      <c r="C77" s="110">
        <v>66836.348966513804</v>
      </c>
      <c r="D77" s="110">
        <v>73726.068017002632</v>
      </c>
      <c r="E77" s="110">
        <v>6889.7190504888276</v>
      </c>
      <c r="F77" s="110">
        <v>14028.414116698645</v>
      </c>
      <c r="G77" s="110">
        <v>10.308341429512708</v>
      </c>
      <c r="H77" s="111">
        <v>36.19725824050326</v>
      </c>
      <c r="I77" s="111">
        <v>28.038871029854704</v>
      </c>
      <c r="J77" s="111">
        <v>23.499104571389552</v>
      </c>
      <c r="O77" s="2"/>
      <c r="P77" s="2"/>
    </row>
    <row r="78" spans="1:16" ht="16.5" x14ac:dyDescent="0.35">
      <c r="A78" s="102" t="s">
        <v>7</v>
      </c>
      <c r="B78" s="110">
        <v>141916.90582266357</v>
      </c>
      <c r="C78" s="110">
        <v>144188.81112654132</v>
      </c>
      <c r="D78" s="110">
        <v>142565.06306414882</v>
      </c>
      <c r="E78" s="110">
        <v>-1623.748062392493</v>
      </c>
      <c r="F78" s="110">
        <v>648.15724148525624</v>
      </c>
      <c r="G78" s="110">
        <v>-1.1261262574441275</v>
      </c>
      <c r="H78" s="111">
        <v>-0.77100704641345885</v>
      </c>
      <c r="I78" s="111">
        <v>0.51294980945336022</v>
      </c>
      <c r="J78" s="111">
        <v>0.45671601824182062</v>
      </c>
      <c r="O78" s="2"/>
      <c r="P78" s="2"/>
    </row>
    <row r="79" spans="1:16" ht="16.5" x14ac:dyDescent="0.35">
      <c r="A79" s="40" t="s">
        <v>99</v>
      </c>
      <c r="B79" s="113">
        <v>29787.100099888736</v>
      </c>
      <c r="C79" s="113">
        <v>28528.512706089998</v>
      </c>
      <c r="D79" s="113">
        <v>27200.070630579994</v>
      </c>
      <c r="E79" s="113">
        <v>-1328.4420755100036</v>
      </c>
      <c r="F79" s="113">
        <v>-2587.0294693087417</v>
      </c>
      <c r="G79" s="113">
        <v>-4.6565416472847545</v>
      </c>
      <c r="H79" s="114">
        <v>-5.3135057974705546</v>
      </c>
      <c r="I79" s="114">
        <v>-7.2961925214637517</v>
      </c>
      <c r="J79" s="114">
        <v>-8.6850665577828607</v>
      </c>
      <c r="O79" s="2"/>
      <c r="P79" s="2"/>
    </row>
    <row r="80" spans="1:16" ht="16.5" x14ac:dyDescent="0.35">
      <c r="A80" s="102" t="s">
        <v>100</v>
      </c>
      <c r="B80" s="110">
        <v>112129.80572277482</v>
      </c>
      <c r="C80" s="110">
        <v>115660.29842045132</v>
      </c>
      <c r="D80" s="110">
        <v>115364.99243356884</v>
      </c>
      <c r="E80" s="110">
        <v>-295.30598688247846</v>
      </c>
      <c r="F80" s="110">
        <v>3235.1867107940197</v>
      </c>
      <c r="G80" s="110">
        <v>-0.25532182686316673</v>
      </c>
      <c r="H80" s="111">
        <v>0.48960582114202111</v>
      </c>
      <c r="I80" s="111">
        <v>2.6457068232993635</v>
      </c>
      <c r="J80" s="111">
        <v>2.8852156569258369</v>
      </c>
      <c r="O80" s="2"/>
      <c r="P80" s="2"/>
    </row>
    <row r="81" spans="1:16" ht="16.5" x14ac:dyDescent="0.35">
      <c r="A81" s="59" t="s">
        <v>10</v>
      </c>
      <c r="B81" s="113">
        <v>1924.5779453133334</v>
      </c>
      <c r="C81" s="113">
        <v>1477.0734468799999</v>
      </c>
      <c r="D81" s="113">
        <v>1572.7824856400005</v>
      </c>
      <c r="E81" s="113">
        <v>95.709038760000567</v>
      </c>
      <c r="F81" s="113">
        <v>-351.79545967333297</v>
      </c>
      <c r="G81" s="113">
        <v>6.4796397878633201</v>
      </c>
      <c r="H81" s="114">
        <v>-53.132757787014953</v>
      </c>
      <c r="I81" s="114">
        <v>-52.470765326737855</v>
      </c>
      <c r="J81" s="114">
        <v>-18.279096491259978</v>
      </c>
      <c r="O81" s="2"/>
      <c r="P81" s="2"/>
    </row>
    <row r="82" spans="1:16" ht="16.5" x14ac:dyDescent="0.35">
      <c r="A82" s="59" t="s">
        <v>106</v>
      </c>
      <c r="B82" s="113">
        <v>224.45544563000001</v>
      </c>
      <c r="C82" s="113">
        <v>266.71496005999995</v>
      </c>
      <c r="D82" s="113">
        <v>269.50374019999992</v>
      </c>
      <c r="E82" s="113">
        <v>2.7887801399999717</v>
      </c>
      <c r="F82" s="113">
        <v>45.048294569999911</v>
      </c>
      <c r="G82" s="113">
        <v>1.0456031935263752</v>
      </c>
      <c r="H82" s="114">
        <v>7.617225577142932</v>
      </c>
      <c r="I82" s="114">
        <v>21.590958461075346</v>
      </c>
      <c r="J82" s="114">
        <v>20.070038596550276</v>
      </c>
      <c r="O82" s="2"/>
      <c r="P82" s="2"/>
    </row>
    <row r="83" spans="1:16" ht="16.5" x14ac:dyDescent="0.35">
      <c r="A83" s="59" t="s">
        <v>11</v>
      </c>
      <c r="B83" s="113">
        <v>686.20941112000003</v>
      </c>
      <c r="C83" s="113">
        <v>1161.7183046600001</v>
      </c>
      <c r="D83" s="113">
        <v>858.82417449000013</v>
      </c>
      <c r="E83" s="113">
        <v>-302.89413016999993</v>
      </c>
      <c r="F83" s="113">
        <v>172.61476337000011</v>
      </c>
      <c r="G83" s="113">
        <v>-26.072941173002178</v>
      </c>
      <c r="H83" s="114">
        <v>-13.372926179136911</v>
      </c>
      <c r="I83" s="114">
        <v>191.15192604423373</v>
      </c>
      <c r="J83" s="114">
        <v>25.154823086478231</v>
      </c>
      <c r="O83" s="2"/>
      <c r="P83" s="2"/>
    </row>
    <row r="84" spans="1:16" ht="16.5" x14ac:dyDescent="0.35">
      <c r="A84" s="59" t="s">
        <v>101</v>
      </c>
      <c r="B84" s="113">
        <v>46477.101606468073</v>
      </c>
      <c r="C84" s="113">
        <v>46657.909920196042</v>
      </c>
      <c r="D84" s="113">
        <v>46359.093338633727</v>
      </c>
      <c r="E84" s="113">
        <v>-298.81658156231424</v>
      </c>
      <c r="F84" s="113">
        <v>-118.00826783434604</v>
      </c>
      <c r="G84" s="113">
        <v>-0.64044142155835004</v>
      </c>
      <c r="H84" s="114">
        <v>-2.6085213421914659</v>
      </c>
      <c r="I84" s="114">
        <v>0.92217969389946575</v>
      </c>
      <c r="J84" s="114">
        <v>-0.25390625438210179</v>
      </c>
      <c r="O84" s="2"/>
      <c r="P84" s="2"/>
    </row>
    <row r="85" spans="1:16" ht="16.5" x14ac:dyDescent="0.35">
      <c r="A85" s="59" t="s">
        <v>14</v>
      </c>
      <c r="B85" s="113">
        <v>62817.461314243417</v>
      </c>
      <c r="C85" s="113">
        <v>66096.881788655272</v>
      </c>
      <c r="D85" s="113">
        <v>66304.788694605115</v>
      </c>
      <c r="E85" s="113">
        <v>207.90690594984335</v>
      </c>
      <c r="F85" s="113">
        <v>3487.3273803616976</v>
      </c>
      <c r="G85" s="113">
        <v>0.31454873561906993</v>
      </c>
      <c r="H85" s="114">
        <v>5.6004987478783193</v>
      </c>
      <c r="I85" s="114">
        <v>5.3815562912816119</v>
      </c>
      <c r="J85" s="114">
        <v>5.5515254953020019</v>
      </c>
      <c r="O85" s="2"/>
      <c r="P85" s="2"/>
    </row>
    <row r="86" spans="1:16" ht="15" x14ac:dyDescent="0.3">
      <c r="A86" s="127"/>
      <c r="B86" s="128"/>
      <c r="C86" s="128"/>
      <c r="D86" s="128"/>
      <c r="E86" s="128"/>
      <c r="F86" s="128"/>
      <c r="G86" s="128"/>
      <c r="H86" s="129"/>
      <c r="I86" s="129"/>
      <c r="J86" s="129"/>
      <c r="O86" s="2"/>
      <c r="P86" s="2"/>
    </row>
    <row r="87" spans="1:16" ht="16.5" x14ac:dyDescent="0.35">
      <c r="A87" s="102" t="s">
        <v>70</v>
      </c>
      <c r="B87" s="110">
        <v>201614.51234087569</v>
      </c>
      <c r="C87" s="110">
        <v>211025.06371158437</v>
      </c>
      <c r="D87" s="110">
        <v>216291.02564084326</v>
      </c>
      <c r="E87" s="110">
        <v>5265.9619292588905</v>
      </c>
      <c r="F87" s="110">
        <v>14676.51329996757</v>
      </c>
      <c r="G87" s="110">
        <v>2.4954201347646858</v>
      </c>
      <c r="H87" s="111">
        <v>8.9277875625041929</v>
      </c>
      <c r="I87" s="111">
        <v>7.8567873853434804</v>
      </c>
      <c r="J87" s="111">
        <v>7.2794924976201827</v>
      </c>
      <c r="O87" s="2"/>
      <c r="P87" s="2"/>
    </row>
    <row r="88" spans="1:16" ht="16.5" x14ac:dyDescent="0.35">
      <c r="A88" s="102" t="s">
        <v>102</v>
      </c>
      <c r="B88" s="110">
        <v>134865.86747838793</v>
      </c>
      <c r="C88" s="110">
        <v>136090.68214598627</v>
      </c>
      <c r="D88" s="110">
        <v>139243.86206525451</v>
      </c>
      <c r="E88" s="110">
        <v>3153.1799192682374</v>
      </c>
      <c r="F88" s="110">
        <v>4377.9945868665818</v>
      </c>
      <c r="G88" s="110">
        <v>2.3169697363158122</v>
      </c>
      <c r="H88" s="111">
        <v>7.7057701266663088</v>
      </c>
      <c r="I88" s="111">
        <v>5.9883837049525539</v>
      </c>
      <c r="J88" s="111">
        <v>3.2461842782927732</v>
      </c>
      <c r="O88" s="2"/>
      <c r="P88" s="2"/>
    </row>
    <row r="89" spans="1:16" ht="16.5" x14ac:dyDescent="0.35">
      <c r="A89" s="40" t="s">
        <v>103</v>
      </c>
      <c r="B89" s="113">
        <v>3167.5983924910206</v>
      </c>
      <c r="C89" s="113">
        <v>3355.0495549230118</v>
      </c>
      <c r="D89" s="113">
        <v>3466.7347379249609</v>
      </c>
      <c r="E89" s="113">
        <v>111.6851830019491</v>
      </c>
      <c r="F89" s="113">
        <v>299.13634543394028</v>
      </c>
      <c r="G89" s="113">
        <v>3.328868357192178</v>
      </c>
      <c r="H89" s="114">
        <v>8.5734467542161212</v>
      </c>
      <c r="I89" s="114">
        <v>5.4098473053338694</v>
      </c>
      <c r="J89" s="114">
        <v>9.4436323159861786</v>
      </c>
      <c r="O89" s="2"/>
      <c r="P89" s="2"/>
    </row>
    <row r="90" spans="1:16" ht="16.5" x14ac:dyDescent="0.35">
      <c r="A90" s="40" t="s">
        <v>104</v>
      </c>
      <c r="B90" s="113">
        <v>73261.28039634673</v>
      </c>
      <c r="C90" s="113">
        <v>71670.698349860802</v>
      </c>
      <c r="D90" s="113">
        <v>75270.342402487775</v>
      </c>
      <c r="E90" s="113">
        <v>3599.6440526269726</v>
      </c>
      <c r="F90" s="113">
        <v>2009.0620061410445</v>
      </c>
      <c r="G90" s="113">
        <v>5.0224765985330606</v>
      </c>
      <c r="H90" s="114">
        <v>8.4541776502479848</v>
      </c>
      <c r="I90" s="114">
        <v>8.8765469322740813</v>
      </c>
      <c r="J90" s="114">
        <v>2.7423244519778223</v>
      </c>
      <c r="O90" s="2"/>
      <c r="P90" s="2"/>
    </row>
    <row r="91" spans="1:16" ht="16.5" x14ac:dyDescent="0.35">
      <c r="A91" s="40" t="s">
        <v>105</v>
      </c>
      <c r="B91" s="113">
        <v>58436.988689550177</v>
      </c>
      <c r="C91" s="113">
        <v>61064.934241202456</v>
      </c>
      <c r="D91" s="113">
        <v>60506.784924841777</v>
      </c>
      <c r="E91" s="113">
        <v>-558.14931636067922</v>
      </c>
      <c r="F91" s="113">
        <v>2069.7962352916002</v>
      </c>
      <c r="G91" s="113">
        <v>-0.91402590258434202</v>
      </c>
      <c r="H91" s="114">
        <v>6.8105419899777928</v>
      </c>
      <c r="I91" s="114">
        <v>2.8182292527709336</v>
      </c>
      <c r="J91" s="114">
        <v>3.5419282918349921</v>
      </c>
      <c r="O91" s="2"/>
      <c r="P91" s="2"/>
    </row>
    <row r="92" spans="1:16" ht="16.5" x14ac:dyDescent="0.35">
      <c r="A92" s="40" t="s">
        <v>22</v>
      </c>
      <c r="B92" s="113">
        <v>0</v>
      </c>
      <c r="C92" s="113">
        <v>0</v>
      </c>
      <c r="D92" s="113">
        <v>0</v>
      </c>
      <c r="E92" s="113">
        <v>0</v>
      </c>
      <c r="F92" s="113">
        <v>0</v>
      </c>
      <c r="G92" s="113">
        <v>0</v>
      </c>
      <c r="H92" s="114">
        <v>0</v>
      </c>
      <c r="I92" s="114">
        <v>0</v>
      </c>
      <c r="J92" s="114">
        <v>0</v>
      </c>
      <c r="O92" s="2"/>
      <c r="P92" s="2"/>
    </row>
    <row r="93" spans="1:16" ht="17.25" thickBot="1" x14ac:dyDescent="0.4">
      <c r="A93" s="104" t="s">
        <v>15</v>
      </c>
      <c r="B93" s="118">
        <v>66748.644862487767</v>
      </c>
      <c r="C93" s="118">
        <v>74934.381565598087</v>
      </c>
      <c r="D93" s="118">
        <v>77047.163575588755</v>
      </c>
      <c r="E93" s="118">
        <v>2112.7820099906676</v>
      </c>
      <c r="F93" s="118">
        <v>10298.518713100988</v>
      </c>
      <c r="G93" s="118">
        <v>2.8195095039800009</v>
      </c>
      <c r="H93" s="130">
        <v>11.179522236041791</v>
      </c>
      <c r="I93" s="130">
        <v>11.424080258795485</v>
      </c>
      <c r="J93" s="130">
        <v>15.428805684845699</v>
      </c>
      <c r="O93" s="2"/>
      <c r="P93" s="2"/>
    </row>
    <row r="94" spans="1:16" x14ac:dyDescent="0.2">
      <c r="A94" s="131"/>
      <c r="H94" s="1"/>
      <c r="I94" s="1"/>
      <c r="J94" s="1"/>
      <c r="O94" s="2"/>
      <c r="P94" s="2"/>
    </row>
    <row r="95" spans="1:16" x14ac:dyDescent="0.2">
      <c r="A95" s="131"/>
      <c r="H95" s="1"/>
      <c r="I95" s="1"/>
      <c r="J95" s="1"/>
    </row>
    <row r="96" spans="1:16" x14ac:dyDescent="0.2">
      <c r="A96" s="131"/>
      <c r="H96" s="1"/>
      <c r="I96" s="1"/>
      <c r="J96" s="1"/>
    </row>
    <row r="97" spans="1:10" x14ac:dyDescent="0.2">
      <c r="A97" s="131"/>
      <c r="H97" s="1"/>
      <c r="I97" s="1"/>
      <c r="J97" s="1"/>
    </row>
    <row r="98" spans="1:10" x14ac:dyDescent="0.2">
      <c r="A98" s="131"/>
      <c r="H98" s="1"/>
      <c r="I98" s="1"/>
      <c r="J98" s="1"/>
    </row>
    <row r="99" spans="1:10" x14ac:dyDescent="0.2">
      <c r="A99" s="131"/>
      <c r="H99" s="1"/>
      <c r="I99" s="1"/>
      <c r="J99" s="1"/>
    </row>
    <row r="100" spans="1:10" x14ac:dyDescent="0.2">
      <c r="A100" s="131"/>
      <c r="H100" s="1"/>
      <c r="I100" s="1"/>
      <c r="J100" s="1"/>
    </row>
    <row r="101" spans="1:10" x14ac:dyDescent="0.2">
      <c r="A101" s="131"/>
      <c r="H101" s="1"/>
      <c r="I101" s="1"/>
      <c r="J101" s="1"/>
    </row>
    <row r="102" spans="1:10" x14ac:dyDescent="0.2">
      <c r="A102" s="131"/>
      <c r="H102" s="1"/>
      <c r="I102" s="1"/>
      <c r="J102" s="1"/>
    </row>
    <row r="103" spans="1:10" x14ac:dyDescent="0.2">
      <c r="A103" s="131"/>
      <c r="H103" s="1"/>
      <c r="I103" s="1"/>
      <c r="J103" s="1"/>
    </row>
    <row r="104" spans="1:10" x14ac:dyDescent="0.2">
      <c r="A104" s="131"/>
      <c r="H104" s="1"/>
      <c r="I104" s="1"/>
      <c r="J104" s="1"/>
    </row>
    <row r="105" spans="1:10" x14ac:dyDescent="0.2">
      <c r="A105" s="131"/>
      <c r="H105" s="1"/>
      <c r="I105" s="1"/>
      <c r="J105" s="1"/>
    </row>
    <row r="106" spans="1:10" x14ac:dyDescent="0.2">
      <c r="A106" s="131"/>
      <c r="H106" s="1"/>
      <c r="I106" s="1"/>
      <c r="J106" s="1"/>
    </row>
    <row r="107" spans="1:10" x14ac:dyDescent="0.2">
      <c r="A107" s="131"/>
      <c r="H107" s="1"/>
      <c r="I107" s="1"/>
      <c r="J107" s="1"/>
    </row>
    <row r="108" spans="1:10" x14ac:dyDescent="0.2">
      <c r="A108" s="131"/>
      <c r="H108" s="1"/>
      <c r="I108" s="1"/>
      <c r="J108" s="1"/>
    </row>
    <row r="109" spans="1:10" x14ac:dyDescent="0.2">
      <c r="A109" s="131"/>
      <c r="H109" s="1"/>
      <c r="I109" s="1"/>
      <c r="J109" s="1"/>
    </row>
    <row r="110" spans="1:10" x14ac:dyDescent="0.2">
      <c r="A110" s="131"/>
      <c r="H110" s="1"/>
      <c r="I110" s="1"/>
      <c r="J110" s="1"/>
    </row>
    <row r="111" spans="1:10" x14ac:dyDescent="0.2">
      <c r="A111" s="131"/>
      <c r="H111" s="1"/>
      <c r="I111" s="1"/>
      <c r="J111" s="1"/>
    </row>
    <row r="112" spans="1:10" x14ac:dyDescent="0.2">
      <c r="A112" s="131"/>
      <c r="H112" s="1"/>
      <c r="I112" s="1"/>
      <c r="J112" s="1"/>
    </row>
    <row r="113" spans="1:10" x14ac:dyDescent="0.2">
      <c r="A113" s="131"/>
      <c r="H113" s="1"/>
      <c r="I113" s="1"/>
      <c r="J113" s="1"/>
    </row>
    <row r="114" spans="1:10" x14ac:dyDescent="0.2">
      <c r="A114" s="131"/>
      <c r="H114" s="1"/>
      <c r="I114" s="1"/>
      <c r="J114" s="1"/>
    </row>
    <row r="115" spans="1:10" x14ac:dyDescent="0.2">
      <c r="A115" s="131"/>
      <c r="H115" s="1"/>
      <c r="I115" s="1"/>
      <c r="J115" s="1"/>
    </row>
    <row r="116" spans="1:10" x14ac:dyDescent="0.2">
      <c r="A116" s="131"/>
      <c r="H116" s="1"/>
      <c r="I116" s="1"/>
      <c r="J116" s="1"/>
    </row>
    <row r="117" spans="1:10" x14ac:dyDescent="0.2">
      <c r="A117" s="131"/>
      <c r="H117" s="1"/>
      <c r="I117" s="1"/>
      <c r="J117" s="1"/>
    </row>
    <row r="118" spans="1:10" x14ac:dyDescent="0.2">
      <c r="A118" s="131"/>
      <c r="H118" s="1"/>
      <c r="I118" s="1"/>
      <c r="J118" s="1"/>
    </row>
    <row r="119" spans="1:10" x14ac:dyDescent="0.2">
      <c r="A119" s="131"/>
      <c r="H119" s="1"/>
      <c r="I119" s="1"/>
      <c r="J119" s="1"/>
    </row>
    <row r="120" spans="1:10" x14ac:dyDescent="0.2">
      <c r="A120" s="131"/>
      <c r="H120" s="1"/>
      <c r="I120" s="1"/>
      <c r="J120" s="1"/>
    </row>
    <row r="121" spans="1:10" x14ac:dyDescent="0.2">
      <c r="A121" s="131"/>
      <c r="H121" s="1"/>
      <c r="I121" s="1"/>
      <c r="J121" s="1"/>
    </row>
    <row r="122" spans="1:10" x14ac:dyDescent="0.2">
      <c r="A122" s="131"/>
      <c r="H122" s="1"/>
      <c r="I122" s="1"/>
      <c r="J122" s="1"/>
    </row>
    <row r="123" spans="1:10" x14ac:dyDescent="0.2">
      <c r="A123" s="131"/>
      <c r="H123" s="1"/>
      <c r="I123" s="1"/>
      <c r="J123" s="1"/>
    </row>
    <row r="124" spans="1:10" x14ac:dyDescent="0.2">
      <c r="A124" s="131"/>
      <c r="H124" s="1"/>
      <c r="I124" s="1"/>
      <c r="J124" s="1"/>
    </row>
    <row r="125" spans="1:10" x14ac:dyDescent="0.2">
      <c r="A125" s="131"/>
      <c r="H125" s="1"/>
      <c r="I125" s="1"/>
      <c r="J125" s="1"/>
    </row>
    <row r="126" spans="1:10" x14ac:dyDescent="0.2">
      <c r="A126" s="131"/>
      <c r="H126" s="1"/>
      <c r="I126" s="1"/>
      <c r="J126" s="1"/>
    </row>
    <row r="127" spans="1:10" x14ac:dyDescent="0.2">
      <c r="A127" s="131"/>
      <c r="H127" s="1"/>
      <c r="I127" s="1"/>
      <c r="J127" s="1"/>
    </row>
    <row r="128" spans="1:10" x14ac:dyDescent="0.2">
      <c r="A128" s="131"/>
      <c r="H128" s="1"/>
      <c r="I128" s="1"/>
      <c r="J128" s="1"/>
    </row>
    <row r="129" spans="1:10" x14ac:dyDescent="0.2">
      <c r="A129" s="131"/>
      <c r="H129" s="1"/>
      <c r="I129" s="1"/>
      <c r="J129" s="1"/>
    </row>
    <row r="130" spans="1:10" x14ac:dyDescent="0.2">
      <c r="A130" s="131"/>
      <c r="H130" s="1"/>
      <c r="I130" s="1"/>
      <c r="J130" s="1"/>
    </row>
    <row r="131" spans="1:10" x14ac:dyDescent="0.2">
      <c r="A131" s="131"/>
      <c r="H131" s="1"/>
      <c r="I131" s="1"/>
      <c r="J131" s="1"/>
    </row>
    <row r="132" spans="1:10" x14ac:dyDescent="0.2">
      <c r="A132" s="131"/>
      <c r="H132" s="1"/>
      <c r="I132" s="1"/>
      <c r="J132" s="1"/>
    </row>
    <row r="133" spans="1:10" x14ac:dyDescent="0.2">
      <c r="A133" s="131"/>
      <c r="H133" s="1"/>
      <c r="I133" s="1"/>
      <c r="J133" s="1"/>
    </row>
    <row r="134" spans="1:10" x14ac:dyDescent="0.2">
      <c r="A134" s="131"/>
      <c r="H134" s="1"/>
      <c r="I134" s="1"/>
      <c r="J134" s="1"/>
    </row>
    <row r="135" spans="1:10" x14ac:dyDescent="0.2">
      <c r="A135" s="131"/>
      <c r="H135" s="1"/>
      <c r="I135" s="1"/>
      <c r="J135" s="1"/>
    </row>
    <row r="136" spans="1:10" x14ac:dyDescent="0.2">
      <c r="A136" s="131"/>
      <c r="H136" s="1"/>
      <c r="I136" s="1"/>
      <c r="J136" s="1"/>
    </row>
    <row r="137" spans="1:10" x14ac:dyDescent="0.2">
      <c r="A137" s="131"/>
      <c r="H137" s="1"/>
      <c r="I137" s="1"/>
      <c r="J137" s="1"/>
    </row>
    <row r="138" spans="1:10" x14ac:dyDescent="0.2">
      <c r="A138" s="131"/>
      <c r="H138" s="1"/>
      <c r="I138" s="1"/>
      <c r="J138" s="1"/>
    </row>
    <row r="139" spans="1:10" x14ac:dyDescent="0.2">
      <c r="A139" s="131"/>
      <c r="H139" s="1"/>
      <c r="I139" s="1"/>
      <c r="J139" s="1"/>
    </row>
    <row r="140" spans="1:10" x14ac:dyDescent="0.2">
      <c r="A140" s="131"/>
      <c r="H140" s="1"/>
      <c r="I140" s="1"/>
      <c r="J140" s="1"/>
    </row>
    <row r="141" spans="1:10" x14ac:dyDescent="0.2">
      <c r="A141" s="131"/>
      <c r="H141" s="1"/>
      <c r="I141" s="1"/>
      <c r="J141" s="1"/>
    </row>
    <row r="142" spans="1:10" x14ac:dyDescent="0.2">
      <c r="A142" s="131"/>
      <c r="H142" s="1"/>
      <c r="I142" s="1"/>
      <c r="J142" s="1"/>
    </row>
    <row r="143" spans="1:10" x14ac:dyDescent="0.2">
      <c r="A143" s="131"/>
      <c r="H143" s="1"/>
      <c r="I143" s="1"/>
      <c r="J143" s="1"/>
    </row>
    <row r="144" spans="1:10" x14ac:dyDescent="0.2">
      <c r="A144" s="131"/>
    </row>
    <row r="145" spans="1:1" x14ac:dyDescent="0.2">
      <c r="A145" s="131"/>
    </row>
    <row r="146" spans="1:1" x14ac:dyDescent="0.2">
      <c r="A146" s="131"/>
    </row>
    <row r="147" spans="1:1" x14ac:dyDescent="0.2">
      <c r="A147" s="131"/>
    </row>
    <row r="148" spans="1:1" x14ac:dyDescent="0.2">
      <c r="A148" s="131"/>
    </row>
    <row r="149" spans="1:1" x14ac:dyDescent="0.2">
      <c r="A149" s="131"/>
    </row>
    <row r="150" spans="1:1" x14ac:dyDescent="0.2">
      <c r="A150" s="131"/>
    </row>
    <row r="151" spans="1:1" x14ac:dyDescent="0.2">
      <c r="A151" s="131"/>
    </row>
    <row r="152" spans="1:1" x14ac:dyDescent="0.2">
      <c r="A152" s="131"/>
    </row>
    <row r="153" spans="1:1" x14ac:dyDescent="0.2">
      <c r="A153" s="131"/>
    </row>
    <row r="154" spans="1:1" x14ac:dyDescent="0.2">
      <c r="A154" s="131"/>
    </row>
    <row r="155" spans="1:1" x14ac:dyDescent="0.2">
      <c r="A155" s="131"/>
    </row>
    <row r="156" spans="1:1" x14ac:dyDescent="0.2">
      <c r="A156" s="131"/>
    </row>
    <row r="157" spans="1:1" x14ac:dyDescent="0.2">
      <c r="A157" s="131"/>
    </row>
    <row r="158" spans="1:1" x14ac:dyDescent="0.2">
      <c r="A158" s="131"/>
    </row>
    <row r="159" spans="1:1" x14ac:dyDescent="0.2">
      <c r="A159" s="131"/>
    </row>
    <row r="160" spans="1:1" x14ac:dyDescent="0.2">
      <c r="A160" s="131"/>
    </row>
    <row r="161" spans="1:1" x14ac:dyDescent="0.2">
      <c r="A161" s="131"/>
    </row>
    <row r="162" spans="1:1" x14ac:dyDescent="0.2">
      <c r="A162" s="131"/>
    </row>
    <row r="163" spans="1:1" x14ac:dyDescent="0.2">
      <c r="A163" s="131"/>
    </row>
    <row r="164" spans="1:1" x14ac:dyDescent="0.2">
      <c r="A164" s="131"/>
    </row>
    <row r="165" spans="1:1" x14ac:dyDescent="0.2">
      <c r="A165" s="131"/>
    </row>
    <row r="166" spans="1:1" x14ac:dyDescent="0.2">
      <c r="A166" s="131"/>
    </row>
    <row r="167" spans="1:1" x14ac:dyDescent="0.2">
      <c r="A167" s="131"/>
    </row>
    <row r="168" spans="1:1" x14ac:dyDescent="0.2">
      <c r="A168" s="131"/>
    </row>
    <row r="169" spans="1:1" x14ac:dyDescent="0.2">
      <c r="A169" s="131"/>
    </row>
    <row r="170" spans="1:1" x14ac:dyDescent="0.2">
      <c r="A170" s="131"/>
    </row>
    <row r="171" spans="1:1" x14ac:dyDescent="0.2">
      <c r="A171" s="131"/>
    </row>
    <row r="172" spans="1:1" x14ac:dyDescent="0.2">
      <c r="A172" s="131"/>
    </row>
    <row r="173" spans="1:1" x14ac:dyDescent="0.2">
      <c r="A173" s="131"/>
    </row>
    <row r="174" spans="1:1" x14ac:dyDescent="0.2">
      <c r="A174" s="131"/>
    </row>
    <row r="175" spans="1:1" x14ac:dyDescent="0.2">
      <c r="A175" s="131"/>
    </row>
    <row r="176" spans="1:1" x14ac:dyDescent="0.2">
      <c r="A176" s="131"/>
    </row>
    <row r="177" spans="1:1" x14ac:dyDescent="0.2">
      <c r="A177" s="131"/>
    </row>
    <row r="178" spans="1:1" x14ac:dyDescent="0.2">
      <c r="A178" s="131"/>
    </row>
    <row r="179" spans="1:1" x14ac:dyDescent="0.2">
      <c r="A179" s="131"/>
    </row>
    <row r="180" spans="1:1" x14ac:dyDescent="0.2">
      <c r="A180" s="131"/>
    </row>
    <row r="181" spans="1:1" x14ac:dyDescent="0.2">
      <c r="A181" s="131"/>
    </row>
    <row r="182" spans="1:1" x14ac:dyDescent="0.2">
      <c r="A182" s="131"/>
    </row>
    <row r="183" spans="1:1" x14ac:dyDescent="0.2">
      <c r="A183" s="131"/>
    </row>
    <row r="184" spans="1:1" x14ac:dyDescent="0.2">
      <c r="A184" s="131"/>
    </row>
    <row r="185" spans="1:1" x14ac:dyDescent="0.2">
      <c r="A185" s="131"/>
    </row>
    <row r="186" spans="1:1" x14ac:dyDescent="0.2">
      <c r="A186" s="131"/>
    </row>
    <row r="187" spans="1:1" x14ac:dyDescent="0.2">
      <c r="A187" s="131"/>
    </row>
    <row r="188" spans="1:1" x14ac:dyDescent="0.2">
      <c r="A188" s="131"/>
    </row>
    <row r="189" spans="1:1" x14ac:dyDescent="0.2">
      <c r="A189" s="131"/>
    </row>
    <row r="190" spans="1:1" x14ac:dyDescent="0.2">
      <c r="A190" s="131"/>
    </row>
    <row r="191" spans="1:1" x14ac:dyDescent="0.2">
      <c r="A191" s="131"/>
    </row>
    <row r="192" spans="1:1" x14ac:dyDescent="0.2">
      <c r="A192" s="131"/>
    </row>
    <row r="193" spans="1:1" x14ac:dyDescent="0.2">
      <c r="A193" s="131"/>
    </row>
    <row r="194" spans="1:1" x14ac:dyDescent="0.2">
      <c r="A194" s="131"/>
    </row>
    <row r="195" spans="1:1" x14ac:dyDescent="0.2">
      <c r="A195" s="131"/>
    </row>
    <row r="196" spans="1:1" x14ac:dyDescent="0.2">
      <c r="A196" s="131"/>
    </row>
    <row r="197" spans="1:1" x14ac:dyDescent="0.2">
      <c r="A197" s="131"/>
    </row>
    <row r="198" spans="1:1" x14ac:dyDescent="0.2">
      <c r="A198" s="131"/>
    </row>
    <row r="199" spans="1:1" x14ac:dyDescent="0.2">
      <c r="A199" s="131"/>
    </row>
    <row r="200" spans="1:1" x14ac:dyDescent="0.2">
      <c r="A200" s="131"/>
    </row>
    <row r="201" spans="1:1" x14ac:dyDescent="0.2">
      <c r="A201" s="131"/>
    </row>
    <row r="202" spans="1:1" x14ac:dyDescent="0.2">
      <c r="A202" s="131"/>
    </row>
    <row r="203" spans="1:1" x14ac:dyDescent="0.2">
      <c r="A203" s="131"/>
    </row>
    <row r="204" spans="1:1" x14ac:dyDescent="0.2">
      <c r="A204" s="131"/>
    </row>
    <row r="205" spans="1:1" x14ac:dyDescent="0.2">
      <c r="A205" s="131"/>
    </row>
    <row r="206" spans="1:1" x14ac:dyDescent="0.2">
      <c r="A206" s="131"/>
    </row>
    <row r="207" spans="1:1" x14ac:dyDescent="0.2">
      <c r="A207" s="131"/>
    </row>
    <row r="208" spans="1:1" x14ac:dyDescent="0.2">
      <c r="A208" s="131"/>
    </row>
    <row r="209" spans="1:1" x14ac:dyDescent="0.2">
      <c r="A209" s="131"/>
    </row>
    <row r="210" spans="1:1" x14ac:dyDescent="0.2">
      <c r="A210" s="131"/>
    </row>
    <row r="211" spans="1:1" x14ac:dyDescent="0.2">
      <c r="A211" s="131"/>
    </row>
    <row r="212" spans="1:1" x14ac:dyDescent="0.2">
      <c r="A212" s="131"/>
    </row>
    <row r="213" spans="1:1" x14ac:dyDescent="0.2">
      <c r="A213" s="131"/>
    </row>
    <row r="214" spans="1:1" x14ac:dyDescent="0.2">
      <c r="A214" s="131"/>
    </row>
    <row r="215" spans="1:1" x14ac:dyDescent="0.2">
      <c r="A215" s="131"/>
    </row>
    <row r="216" spans="1:1" x14ac:dyDescent="0.2">
      <c r="A216" s="131"/>
    </row>
    <row r="217" spans="1:1" x14ac:dyDescent="0.2">
      <c r="A217" s="131"/>
    </row>
    <row r="218" spans="1:1" x14ac:dyDescent="0.2">
      <c r="A218" s="131"/>
    </row>
    <row r="219" spans="1:1" x14ac:dyDescent="0.2">
      <c r="A219" s="131"/>
    </row>
    <row r="220" spans="1:1" x14ac:dyDescent="0.2">
      <c r="A220" s="131"/>
    </row>
    <row r="221" spans="1:1" x14ac:dyDescent="0.2">
      <c r="A221" s="131"/>
    </row>
    <row r="222" spans="1:1" x14ac:dyDescent="0.2">
      <c r="A222" s="131"/>
    </row>
    <row r="223" spans="1:1" x14ac:dyDescent="0.2">
      <c r="A223" s="131"/>
    </row>
    <row r="224" spans="1:1" x14ac:dyDescent="0.2">
      <c r="A224" s="131"/>
    </row>
    <row r="225" spans="1:1" x14ac:dyDescent="0.2">
      <c r="A225" s="131"/>
    </row>
    <row r="226" spans="1:1" x14ac:dyDescent="0.2">
      <c r="A226" s="131"/>
    </row>
    <row r="227" spans="1:1" x14ac:dyDescent="0.2">
      <c r="A227" s="131"/>
    </row>
    <row r="228" spans="1:1" x14ac:dyDescent="0.2">
      <c r="A228" s="131"/>
    </row>
    <row r="229" spans="1:1" x14ac:dyDescent="0.2">
      <c r="A229" s="131"/>
    </row>
    <row r="230" spans="1:1" x14ac:dyDescent="0.2">
      <c r="A230" s="131"/>
    </row>
    <row r="231" spans="1:1" x14ac:dyDescent="0.2">
      <c r="A231" s="131"/>
    </row>
    <row r="232" spans="1:1" x14ac:dyDescent="0.2">
      <c r="A232" s="131"/>
    </row>
    <row r="233" spans="1:1" x14ac:dyDescent="0.2">
      <c r="A233" s="131"/>
    </row>
    <row r="234" spans="1:1" x14ac:dyDescent="0.2">
      <c r="A234" s="131"/>
    </row>
    <row r="235" spans="1:1" x14ac:dyDescent="0.2">
      <c r="A235" s="131"/>
    </row>
    <row r="236" spans="1:1" x14ac:dyDescent="0.2">
      <c r="A236" s="131"/>
    </row>
    <row r="237" spans="1:1" x14ac:dyDescent="0.2">
      <c r="A237" s="131"/>
    </row>
    <row r="238" spans="1:1" x14ac:dyDescent="0.2">
      <c r="A238" s="131"/>
    </row>
    <row r="239" spans="1:1" x14ac:dyDescent="0.2">
      <c r="A239" s="131"/>
    </row>
    <row r="240" spans="1:1" x14ac:dyDescent="0.2">
      <c r="A240" s="131"/>
    </row>
    <row r="241" spans="1:1" x14ac:dyDescent="0.2">
      <c r="A241" s="131"/>
    </row>
    <row r="242" spans="1:1" x14ac:dyDescent="0.2">
      <c r="A242" s="131"/>
    </row>
    <row r="243" spans="1:1" x14ac:dyDescent="0.2">
      <c r="A243" s="131"/>
    </row>
    <row r="244" spans="1:1" x14ac:dyDescent="0.2">
      <c r="A244" s="131"/>
    </row>
    <row r="245" spans="1:1" x14ac:dyDescent="0.2">
      <c r="A245" s="131"/>
    </row>
    <row r="246" spans="1:1" x14ac:dyDescent="0.2">
      <c r="A246" s="131"/>
    </row>
    <row r="247" spans="1:1" x14ac:dyDescent="0.2">
      <c r="A247" s="131"/>
    </row>
    <row r="248" spans="1:1" x14ac:dyDescent="0.2">
      <c r="A248" s="131"/>
    </row>
    <row r="249" spans="1:1" x14ac:dyDescent="0.2">
      <c r="A249" s="131"/>
    </row>
    <row r="250" spans="1:1" x14ac:dyDescent="0.2">
      <c r="A250" s="131"/>
    </row>
    <row r="251" spans="1:1" x14ac:dyDescent="0.2">
      <c r="A251" s="131"/>
    </row>
    <row r="252" spans="1:1" x14ac:dyDescent="0.2">
      <c r="A252" s="131"/>
    </row>
    <row r="253" spans="1:1" x14ac:dyDescent="0.2">
      <c r="A253" s="131"/>
    </row>
    <row r="254" spans="1:1" x14ac:dyDescent="0.2">
      <c r="A254" s="131"/>
    </row>
    <row r="255" spans="1:1" x14ac:dyDescent="0.2">
      <c r="A255" s="131"/>
    </row>
    <row r="256" spans="1:1" x14ac:dyDescent="0.2">
      <c r="A256" s="131"/>
    </row>
    <row r="257" spans="1:1" x14ac:dyDescent="0.2">
      <c r="A257" s="131"/>
    </row>
    <row r="258" spans="1:1" x14ac:dyDescent="0.2">
      <c r="A258" s="131"/>
    </row>
    <row r="259" spans="1:1" x14ac:dyDescent="0.2">
      <c r="A259" s="131"/>
    </row>
    <row r="260" spans="1:1" x14ac:dyDescent="0.2">
      <c r="A260" s="131"/>
    </row>
    <row r="261" spans="1:1" x14ac:dyDescent="0.2">
      <c r="A261" s="131"/>
    </row>
    <row r="262" spans="1:1" x14ac:dyDescent="0.2">
      <c r="A262" s="131"/>
    </row>
    <row r="263" spans="1:1" x14ac:dyDescent="0.2">
      <c r="A263" s="131"/>
    </row>
    <row r="264" spans="1:1" x14ac:dyDescent="0.2">
      <c r="A264" s="131"/>
    </row>
    <row r="265" spans="1:1" x14ac:dyDescent="0.2">
      <c r="A265" s="131"/>
    </row>
    <row r="266" spans="1:1" x14ac:dyDescent="0.2">
      <c r="A266" s="131"/>
    </row>
    <row r="267" spans="1:1" x14ac:dyDescent="0.2">
      <c r="A267" s="131"/>
    </row>
    <row r="268" spans="1:1" x14ac:dyDescent="0.2">
      <c r="A268" s="131"/>
    </row>
    <row r="269" spans="1:1" x14ac:dyDescent="0.2">
      <c r="A269" s="131"/>
    </row>
    <row r="270" spans="1:1" x14ac:dyDescent="0.2">
      <c r="A270" s="131"/>
    </row>
    <row r="271" spans="1:1" x14ac:dyDescent="0.2">
      <c r="A271" s="131"/>
    </row>
    <row r="272" spans="1:1" x14ac:dyDescent="0.2">
      <c r="A272" s="131"/>
    </row>
    <row r="273" spans="1:1" x14ac:dyDescent="0.2">
      <c r="A273" s="131"/>
    </row>
    <row r="274" spans="1:1" x14ac:dyDescent="0.2">
      <c r="A274" s="131"/>
    </row>
    <row r="275" spans="1:1" x14ac:dyDescent="0.2">
      <c r="A275" s="131"/>
    </row>
    <row r="276" spans="1:1" x14ac:dyDescent="0.2">
      <c r="A276" s="131"/>
    </row>
    <row r="277" spans="1:1" x14ac:dyDescent="0.2">
      <c r="A277" s="131"/>
    </row>
    <row r="278" spans="1:1" x14ac:dyDescent="0.2">
      <c r="A278" s="131"/>
    </row>
    <row r="279" spans="1:1" x14ac:dyDescent="0.2">
      <c r="A279" s="131"/>
    </row>
    <row r="280" spans="1:1" x14ac:dyDescent="0.2">
      <c r="A280" s="131"/>
    </row>
    <row r="281" spans="1:1" x14ac:dyDescent="0.2">
      <c r="A281" s="131"/>
    </row>
    <row r="282" spans="1:1" x14ac:dyDescent="0.2">
      <c r="A282" s="131"/>
    </row>
    <row r="283" spans="1:1" x14ac:dyDescent="0.2">
      <c r="A283" s="131"/>
    </row>
    <row r="284" spans="1:1" x14ac:dyDescent="0.2">
      <c r="A284" s="131"/>
    </row>
    <row r="285" spans="1:1" x14ac:dyDescent="0.2">
      <c r="A285" s="131"/>
    </row>
    <row r="286" spans="1:1" x14ac:dyDescent="0.2">
      <c r="A286" s="131"/>
    </row>
    <row r="287" spans="1:1" x14ac:dyDescent="0.2">
      <c r="A287" s="131"/>
    </row>
    <row r="288" spans="1:1" x14ac:dyDescent="0.2">
      <c r="A288" s="131"/>
    </row>
    <row r="289" spans="1:1" x14ac:dyDescent="0.2">
      <c r="A289" s="131"/>
    </row>
    <row r="290" spans="1:1" x14ac:dyDescent="0.2">
      <c r="A290" s="131"/>
    </row>
    <row r="291" spans="1:1" x14ac:dyDescent="0.2">
      <c r="A291" s="131"/>
    </row>
    <row r="292" spans="1:1" x14ac:dyDescent="0.2">
      <c r="A292" s="131"/>
    </row>
    <row r="293" spans="1:1" x14ac:dyDescent="0.2">
      <c r="A293" s="131"/>
    </row>
    <row r="294" spans="1:1" x14ac:dyDescent="0.2">
      <c r="A294" s="131"/>
    </row>
    <row r="295" spans="1:1" x14ac:dyDescent="0.2">
      <c r="A295" s="131"/>
    </row>
    <row r="296" spans="1:1" x14ac:dyDescent="0.2">
      <c r="A296" s="131"/>
    </row>
    <row r="297" spans="1:1" x14ac:dyDescent="0.2">
      <c r="A297" s="131"/>
    </row>
    <row r="298" spans="1:1" x14ac:dyDescent="0.2">
      <c r="A298" s="131"/>
    </row>
    <row r="299" spans="1:1" x14ac:dyDescent="0.2">
      <c r="A299" s="131"/>
    </row>
    <row r="300" spans="1:1" x14ac:dyDescent="0.2">
      <c r="A300" s="131"/>
    </row>
    <row r="301" spans="1:1" x14ac:dyDescent="0.2">
      <c r="A301" s="131"/>
    </row>
    <row r="302" spans="1:1" x14ac:dyDescent="0.2">
      <c r="A302" s="131"/>
    </row>
    <row r="303" spans="1:1" x14ac:dyDescent="0.2">
      <c r="A303" s="131"/>
    </row>
    <row r="304" spans="1:1" x14ac:dyDescent="0.2">
      <c r="A304" s="131"/>
    </row>
    <row r="305" spans="1:1" x14ac:dyDescent="0.2">
      <c r="A305" s="131"/>
    </row>
    <row r="306" spans="1:1" x14ac:dyDescent="0.2">
      <c r="A306" s="131"/>
    </row>
    <row r="307" spans="1:1" x14ac:dyDescent="0.2">
      <c r="A307" s="131"/>
    </row>
    <row r="308" spans="1:1" x14ac:dyDescent="0.2">
      <c r="A308" s="131"/>
    </row>
    <row r="309" spans="1:1" x14ac:dyDescent="0.2">
      <c r="A309" s="131"/>
    </row>
    <row r="310" spans="1:1" x14ac:dyDescent="0.2">
      <c r="A310" s="131"/>
    </row>
    <row r="311" spans="1:1" x14ac:dyDescent="0.2">
      <c r="A311" s="131"/>
    </row>
    <row r="312" spans="1:1" x14ac:dyDescent="0.2">
      <c r="A312" s="131"/>
    </row>
    <row r="313" spans="1:1" x14ac:dyDescent="0.2">
      <c r="A313" s="131"/>
    </row>
    <row r="314" spans="1:1" x14ac:dyDescent="0.2">
      <c r="A314" s="131"/>
    </row>
    <row r="315" spans="1:1" x14ac:dyDescent="0.2">
      <c r="A315" s="131"/>
    </row>
    <row r="316" spans="1:1" x14ac:dyDescent="0.2">
      <c r="A316" s="131"/>
    </row>
    <row r="317" spans="1:1" x14ac:dyDescent="0.2">
      <c r="A317" s="131"/>
    </row>
    <row r="318" spans="1:1" x14ac:dyDescent="0.2">
      <c r="A318" s="131"/>
    </row>
    <row r="319" spans="1:1" x14ac:dyDescent="0.2">
      <c r="A319" s="131"/>
    </row>
    <row r="320" spans="1:1" x14ac:dyDescent="0.2">
      <c r="A320" s="131"/>
    </row>
    <row r="321" spans="1:1" x14ac:dyDescent="0.2">
      <c r="A321" s="131"/>
    </row>
    <row r="322" spans="1:1" x14ac:dyDescent="0.2">
      <c r="A322" s="131"/>
    </row>
    <row r="323" spans="1:1" x14ac:dyDescent="0.2">
      <c r="A323" s="131"/>
    </row>
    <row r="324" spans="1:1" x14ac:dyDescent="0.2">
      <c r="A324" s="131"/>
    </row>
    <row r="325" spans="1:1" x14ac:dyDescent="0.2">
      <c r="A325" s="131"/>
    </row>
    <row r="326" spans="1:1" x14ac:dyDescent="0.2">
      <c r="A326" s="131"/>
    </row>
    <row r="327" spans="1:1" x14ac:dyDescent="0.2">
      <c r="A327" s="131"/>
    </row>
    <row r="328" spans="1:1" x14ac:dyDescent="0.2">
      <c r="A328" s="131"/>
    </row>
    <row r="329" spans="1:1" x14ac:dyDescent="0.2">
      <c r="A329" s="131"/>
    </row>
    <row r="330" spans="1:1" x14ac:dyDescent="0.2">
      <c r="A330" s="131"/>
    </row>
    <row r="331" spans="1:1" x14ac:dyDescent="0.2">
      <c r="A331" s="131"/>
    </row>
    <row r="332" spans="1:1" x14ac:dyDescent="0.2">
      <c r="A332" s="131"/>
    </row>
    <row r="333" spans="1:1" x14ac:dyDescent="0.2">
      <c r="A333" s="131"/>
    </row>
    <row r="334" spans="1:1" x14ac:dyDescent="0.2">
      <c r="A334" s="131"/>
    </row>
    <row r="335" spans="1:1" x14ac:dyDescent="0.2">
      <c r="A335" s="131"/>
    </row>
    <row r="336" spans="1:1" x14ac:dyDescent="0.2">
      <c r="A336" s="131"/>
    </row>
    <row r="337" spans="1:1" x14ac:dyDescent="0.2">
      <c r="A337" s="131"/>
    </row>
    <row r="338" spans="1:1" x14ac:dyDescent="0.2">
      <c r="A338" s="131"/>
    </row>
    <row r="339" spans="1:1" x14ac:dyDescent="0.2">
      <c r="A339" s="131"/>
    </row>
    <row r="340" spans="1:1" x14ac:dyDescent="0.2">
      <c r="A340" s="131"/>
    </row>
    <row r="341" spans="1:1" x14ac:dyDescent="0.2">
      <c r="A341" s="131"/>
    </row>
    <row r="342" spans="1:1" x14ac:dyDescent="0.2">
      <c r="A342" s="131"/>
    </row>
    <row r="343" spans="1:1" x14ac:dyDescent="0.2">
      <c r="A343" s="131"/>
    </row>
    <row r="344" spans="1:1" x14ac:dyDescent="0.2">
      <c r="A344" s="131"/>
    </row>
    <row r="345" spans="1:1" x14ac:dyDescent="0.2">
      <c r="A345" s="131"/>
    </row>
    <row r="346" spans="1:1" x14ac:dyDescent="0.2">
      <c r="A346" s="131"/>
    </row>
    <row r="347" spans="1:1" x14ac:dyDescent="0.2">
      <c r="A347" s="131"/>
    </row>
    <row r="348" spans="1:1" x14ac:dyDescent="0.2">
      <c r="A348" s="131"/>
    </row>
    <row r="349" spans="1:1" x14ac:dyDescent="0.2">
      <c r="A349" s="131"/>
    </row>
    <row r="350" spans="1:1" x14ac:dyDescent="0.2">
      <c r="A350" s="131"/>
    </row>
    <row r="351" spans="1:1" x14ac:dyDescent="0.2">
      <c r="A351" s="131"/>
    </row>
    <row r="352" spans="1:1" x14ac:dyDescent="0.2">
      <c r="A352" s="131"/>
    </row>
    <row r="353" spans="1:1" x14ac:dyDescent="0.2">
      <c r="A353" s="131"/>
    </row>
    <row r="354" spans="1:1" x14ac:dyDescent="0.2">
      <c r="A354" s="131"/>
    </row>
    <row r="355" spans="1:1" x14ac:dyDescent="0.2">
      <c r="A355" s="131"/>
    </row>
    <row r="356" spans="1:1" x14ac:dyDescent="0.2">
      <c r="A356" s="131"/>
    </row>
    <row r="357" spans="1:1" x14ac:dyDescent="0.2">
      <c r="A357" s="131"/>
    </row>
    <row r="358" spans="1:1" x14ac:dyDescent="0.2">
      <c r="A358" s="131"/>
    </row>
    <row r="359" spans="1:1" x14ac:dyDescent="0.2">
      <c r="A359" s="131"/>
    </row>
    <row r="360" spans="1:1" x14ac:dyDescent="0.2">
      <c r="A360" s="131"/>
    </row>
    <row r="361" spans="1:1" x14ac:dyDescent="0.2">
      <c r="A361" s="131"/>
    </row>
    <row r="362" spans="1:1" x14ac:dyDescent="0.2">
      <c r="A362" s="131"/>
    </row>
    <row r="363" spans="1:1" x14ac:dyDescent="0.2">
      <c r="A363" s="131"/>
    </row>
    <row r="364" spans="1:1" x14ac:dyDescent="0.2">
      <c r="A364" s="131"/>
    </row>
    <row r="365" spans="1:1" x14ac:dyDescent="0.2">
      <c r="A365" s="131"/>
    </row>
    <row r="366" spans="1:1" x14ac:dyDescent="0.2">
      <c r="A366" s="131"/>
    </row>
    <row r="367" spans="1:1" x14ac:dyDescent="0.2">
      <c r="A367" s="131"/>
    </row>
    <row r="368" spans="1:1" x14ac:dyDescent="0.2">
      <c r="A368" s="131"/>
    </row>
    <row r="369" spans="1:1" x14ac:dyDescent="0.2">
      <c r="A369" s="131"/>
    </row>
    <row r="370" spans="1:1" x14ac:dyDescent="0.2">
      <c r="A370" s="131"/>
    </row>
    <row r="371" spans="1:1" x14ac:dyDescent="0.2">
      <c r="A371" s="131"/>
    </row>
    <row r="372" spans="1:1" x14ac:dyDescent="0.2">
      <c r="A372" s="131"/>
    </row>
    <row r="373" spans="1:1" x14ac:dyDescent="0.2">
      <c r="A373" s="131"/>
    </row>
    <row r="374" spans="1:1" x14ac:dyDescent="0.2">
      <c r="A374" s="131"/>
    </row>
    <row r="375" spans="1:1" x14ac:dyDescent="0.2">
      <c r="A375" s="131"/>
    </row>
    <row r="376" spans="1:1" x14ac:dyDescent="0.2">
      <c r="A376" s="131"/>
    </row>
    <row r="377" spans="1:1" x14ac:dyDescent="0.2">
      <c r="A377" s="131"/>
    </row>
    <row r="378" spans="1:1" x14ac:dyDescent="0.2">
      <c r="A378" s="131"/>
    </row>
    <row r="379" spans="1:1" x14ac:dyDescent="0.2">
      <c r="A379" s="131"/>
    </row>
    <row r="380" spans="1:1" x14ac:dyDescent="0.2">
      <c r="A380" s="131"/>
    </row>
    <row r="381" spans="1:1" x14ac:dyDescent="0.2">
      <c r="A381" s="131"/>
    </row>
    <row r="382" spans="1:1" x14ac:dyDescent="0.2">
      <c r="A382" s="131"/>
    </row>
    <row r="383" spans="1:1" x14ac:dyDescent="0.2">
      <c r="A383" s="131"/>
    </row>
    <row r="384" spans="1:1" x14ac:dyDescent="0.2">
      <c r="A384" s="131"/>
    </row>
    <row r="385" spans="1:1" x14ac:dyDescent="0.2">
      <c r="A385" s="131"/>
    </row>
    <row r="386" spans="1:1" x14ac:dyDescent="0.2">
      <c r="A386" s="131"/>
    </row>
    <row r="387" spans="1:1" x14ac:dyDescent="0.2">
      <c r="A387" s="131"/>
    </row>
    <row r="388" spans="1:1" x14ac:dyDescent="0.2">
      <c r="A388" s="131"/>
    </row>
    <row r="389" spans="1:1" x14ac:dyDescent="0.2">
      <c r="A389" s="131"/>
    </row>
    <row r="390" spans="1:1" x14ac:dyDescent="0.2">
      <c r="A390" s="131"/>
    </row>
    <row r="391" spans="1:1" x14ac:dyDescent="0.2">
      <c r="A391" s="131"/>
    </row>
    <row r="392" spans="1:1" x14ac:dyDescent="0.2">
      <c r="A392" s="131"/>
    </row>
    <row r="393" spans="1:1" x14ac:dyDescent="0.2">
      <c r="A393" s="131"/>
    </row>
    <row r="394" spans="1:1" x14ac:dyDescent="0.2">
      <c r="A394" s="131"/>
    </row>
    <row r="395" spans="1:1" x14ac:dyDescent="0.2">
      <c r="A395" s="131"/>
    </row>
    <row r="396" spans="1:1" x14ac:dyDescent="0.2">
      <c r="A396" s="131"/>
    </row>
    <row r="397" spans="1:1" x14ac:dyDescent="0.2">
      <c r="A397" s="131"/>
    </row>
    <row r="398" spans="1:1" x14ac:dyDescent="0.2">
      <c r="A398" s="131"/>
    </row>
    <row r="399" spans="1:1" x14ac:dyDescent="0.2">
      <c r="A399" s="131"/>
    </row>
    <row r="400" spans="1:1" x14ac:dyDescent="0.2">
      <c r="A400" s="131"/>
    </row>
    <row r="401" spans="1:1" x14ac:dyDescent="0.2">
      <c r="A401" s="131"/>
    </row>
    <row r="402" spans="1:1" x14ac:dyDescent="0.2">
      <c r="A402" s="131"/>
    </row>
    <row r="403" spans="1:1" x14ac:dyDescent="0.2">
      <c r="A403" s="131"/>
    </row>
    <row r="404" spans="1:1" x14ac:dyDescent="0.2">
      <c r="A404" s="131"/>
    </row>
    <row r="405" spans="1:1" x14ac:dyDescent="0.2">
      <c r="A405" s="131"/>
    </row>
    <row r="406" spans="1:1" x14ac:dyDescent="0.2">
      <c r="A406" s="131"/>
    </row>
    <row r="407" spans="1:1" x14ac:dyDescent="0.2">
      <c r="A407" s="131"/>
    </row>
    <row r="408" spans="1:1" x14ac:dyDescent="0.2">
      <c r="A408" s="131"/>
    </row>
    <row r="409" spans="1:1" x14ac:dyDescent="0.2">
      <c r="A409" s="131"/>
    </row>
    <row r="410" spans="1:1" x14ac:dyDescent="0.2">
      <c r="A410" s="131"/>
    </row>
    <row r="411" spans="1:1" x14ac:dyDescent="0.2">
      <c r="A411" s="131"/>
    </row>
    <row r="412" spans="1:1" x14ac:dyDescent="0.2">
      <c r="A412" s="131"/>
    </row>
    <row r="413" spans="1:1" x14ac:dyDescent="0.2">
      <c r="A413" s="131"/>
    </row>
    <row r="414" spans="1:1" x14ac:dyDescent="0.2">
      <c r="A414" s="131"/>
    </row>
    <row r="415" spans="1:1" x14ac:dyDescent="0.2">
      <c r="A415" s="131"/>
    </row>
    <row r="416" spans="1:1" x14ac:dyDescent="0.2">
      <c r="A416" s="131"/>
    </row>
    <row r="417" spans="1:1" x14ac:dyDescent="0.2">
      <c r="A417" s="131"/>
    </row>
    <row r="418" spans="1:1" x14ac:dyDescent="0.2">
      <c r="A418" s="131"/>
    </row>
    <row r="419" spans="1:1" x14ac:dyDescent="0.2">
      <c r="A419" s="131"/>
    </row>
    <row r="420" spans="1:1" x14ac:dyDescent="0.2">
      <c r="A420" s="131"/>
    </row>
    <row r="421" spans="1:1" x14ac:dyDescent="0.2">
      <c r="A421" s="131"/>
    </row>
    <row r="422" spans="1:1" x14ac:dyDescent="0.2">
      <c r="A422" s="131"/>
    </row>
    <row r="423" spans="1:1" x14ac:dyDescent="0.2">
      <c r="A423" s="131"/>
    </row>
    <row r="424" spans="1:1" x14ac:dyDescent="0.2">
      <c r="A424" s="131"/>
    </row>
    <row r="425" spans="1:1" x14ac:dyDescent="0.2">
      <c r="A425" s="131"/>
    </row>
    <row r="426" spans="1:1" x14ac:dyDescent="0.2">
      <c r="A426" s="131"/>
    </row>
    <row r="427" spans="1:1" x14ac:dyDescent="0.2">
      <c r="A427" s="131"/>
    </row>
    <row r="428" spans="1:1" x14ac:dyDescent="0.2">
      <c r="A428" s="131"/>
    </row>
    <row r="429" spans="1:1" x14ac:dyDescent="0.2">
      <c r="A429" s="131"/>
    </row>
    <row r="430" spans="1:1" x14ac:dyDescent="0.2">
      <c r="A430" s="131"/>
    </row>
    <row r="431" spans="1:1" x14ac:dyDescent="0.2">
      <c r="A431" s="131"/>
    </row>
    <row r="432" spans="1:1" x14ac:dyDescent="0.2">
      <c r="A432" s="131"/>
    </row>
    <row r="433" spans="1:1" x14ac:dyDescent="0.2">
      <c r="A433" s="131"/>
    </row>
    <row r="434" spans="1:1" x14ac:dyDescent="0.2">
      <c r="A434" s="131"/>
    </row>
    <row r="435" spans="1:1" x14ac:dyDescent="0.2">
      <c r="A435" s="131"/>
    </row>
    <row r="436" spans="1:1" x14ac:dyDescent="0.2">
      <c r="A436" s="131"/>
    </row>
    <row r="437" spans="1:1" x14ac:dyDescent="0.2">
      <c r="A437" s="131"/>
    </row>
    <row r="438" spans="1:1" x14ac:dyDescent="0.2">
      <c r="A438" s="131"/>
    </row>
    <row r="439" spans="1:1" x14ac:dyDescent="0.2">
      <c r="A439" s="131"/>
    </row>
    <row r="440" spans="1:1" x14ac:dyDescent="0.2">
      <c r="A440" s="131"/>
    </row>
    <row r="441" spans="1:1" x14ac:dyDescent="0.2">
      <c r="A441" s="131"/>
    </row>
    <row r="442" spans="1:1" x14ac:dyDescent="0.2">
      <c r="A442" s="131"/>
    </row>
    <row r="443" spans="1:1" x14ac:dyDescent="0.2">
      <c r="A443" s="131"/>
    </row>
    <row r="444" spans="1:1" x14ac:dyDescent="0.2">
      <c r="A444" s="131"/>
    </row>
    <row r="445" spans="1:1" x14ac:dyDescent="0.2">
      <c r="A445" s="131"/>
    </row>
    <row r="446" spans="1:1" x14ac:dyDescent="0.2">
      <c r="A446" s="131"/>
    </row>
    <row r="447" spans="1:1" x14ac:dyDescent="0.2">
      <c r="A447" s="131"/>
    </row>
    <row r="448" spans="1:1" x14ac:dyDescent="0.2">
      <c r="A448" s="131"/>
    </row>
    <row r="449" spans="1:1" x14ac:dyDescent="0.2">
      <c r="A449" s="131"/>
    </row>
    <row r="450" spans="1:1" x14ac:dyDescent="0.2">
      <c r="A450" s="131"/>
    </row>
    <row r="451" spans="1:1" x14ac:dyDescent="0.2">
      <c r="A451" s="131"/>
    </row>
    <row r="452" spans="1:1" x14ac:dyDescent="0.2">
      <c r="A452" s="131"/>
    </row>
    <row r="453" spans="1:1" x14ac:dyDescent="0.2">
      <c r="A453" s="131"/>
    </row>
    <row r="454" spans="1:1" x14ac:dyDescent="0.2">
      <c r="A454" s="131"/>
    </row>
    <row r="455" spans="1:1" x14ac:dyDescent="0.2">
      <c r="A455" s="131"/>
    </row>
    <row r="456" spans="1:1" x14ac:dyDescent="0.2">
      <c r="A456" s="131"/>
    </row>
    <row r="457" spans="1:1" x14ac:dyDescent="0.2">
      <c r="A457" s="131"/>
    </row>
    <row r="458" spans="1:1" x14ac:dyDescent="0.2">
      <c r="A458" s="131"/>
    </row>
    <row r="459" spans="1:1" x14ac:dyDescent="0.2">
      <c r="A459" s="131"/>
    </row>
    <row r="460" spans="1:1" x14ac:dyDescent="0.2">
      <c r="A460" s="131"/>
    </row>
    <row r="461" spans="1:1" x14ac:dyDescent="0.2">
      <c r="A461" s="131"/>
    </row>
    <row r="462" spans="1:1" x14ac:dyDescent="0.2">
      <c r="A462" s="131"/>
    </row>
    <row r="463" spans="1:1" x14ac:dyDescent="0.2">
      <c r="A463" s="131"/>
    </row>
    <row r="464" spans="1:1" x14ac:dyDescent="0.2">
      <c r="A464" s="131"/>
    </row>
    <row r="465" spans="1:1" x14ac:dyDescent="0.2">
      <c r="A465" s="131"/>
    </row>
    <row r="466" spans="1:1" x14ac:dyDescent="0.2">
      <c r="A466" s="131"/>
    </row>
    <row r="467" spans="1:1" x14ac:dyDescent="0.2">
      <c r="A467" s="131"/>
    </row>
    <row r="468" spans="1:1" x14ac:dyDescent="0.2">
      <c r="A468" s="131"/>
    </row>
    <row r="469" spans="1:1" x14ac:dyDescent="0.2">
      <c r="A469" s="131"/>
    </row>
    <row r="470" spans="1:1" x14ac:dyDescent="0.2">
      <c r="A470" s="131"/>
    </row>
    <row r="471" spans="1:1" x14ac:dyDescent="0.2">
      <c r="A471" s="131"/>
    </row>
    <row r="472" spans="1:1" x14ac:dyDescent="0.2">
      <c r="A472" s="131"/>
    </row>
    <row r="473" spans="1:1" x14ac:dyDescent="0.2">
      <c r="A473" s="131"/>
    </row>
    <row r="474" spans="1:1" x14ac:dyDescent="0.2">
      <c r="A474" s="131"/>
    </row>
    <row r="475" spans="1:1" x14ac:dyDescent="0.2">
      <c r="A475" s="131"/>
    </row>
    <row r="476" spans="1:1" x14ac:dyDescent="0.2">
      <c r="A476" s="131"/>
    </row>
    <row r="477" spans="1:1" x14ac:dyDescent="0.2">
      <c r="A477" s="131"/>
    </row>
    <row r="478" spans="1:1" x14ac:dyDescent="0.2">
      <c r="A478" s="131"/>
    </row>
    <row r="479" spans="1:1" x14ac:dyDescent="0.2">
      <c r="A479" s="131"/>
    </row>
    <row r="480" spans="1:1" x14ac:dyDescent="0.2">
      <c r="A480" s="131"/>
    </row>
    <row r="481" spans="1:1" x14ac:dyDescent="0.2">
      <c r="A481" s="131"/>
    </row>
    <row r="482" spans="1:1" x14ac:dyDescent="0.2">
      <c r="A482" s="131"/>
    </row>
    <row r="483" spans="1:1" x14ac:dyDescent="0.2">
      <c r="A483" s="131"/>
    </row>
    <row r="484" spans="1:1" x14ac:dyDescent="0.2">
      <c r="A484" s="131"/>
    </row>
    <row r="485" spans="1:1" x14ac:dyDescent="0.2">
      <c r="A485" s="131"/>
    </row>
    <row r="486" spans="1:1" x14ac:dyDescent="0.2">
      <c r="A486" s="131"/>
    </row>
    <row r="487" spans="1:1" x14ac:dyDescent="0.2">
      <c r="A487" s="131"/>
    </row>
    <row r="488" spans="1:1" x14ac:dyDescent="0.2">
      <c r="A488" s="131"/>
    </row>
    <row r="489" spans="1:1" x14ac:dyDescent="0.2">
      <c r="A489" s="131"/>
    </row>
    <row r="490" spans="1:1" x14ac:dyDescent="0.2">
      <c r="A490" s="131"/>
    </row>
    <row r="491" spans="1:1" x14ac:dyDescent="0.2">
      <c r="A491" s="131"/>
    </row>
    <row r="492" spans="1:1" x14ac:dyDescent="0.2">
      <c r="A492" s="131"/>
    </row>
    <row r="493" spans="1:1" x14ac:dyDescent="0.2">
      <c r="A493" s="131"/>
    </row>
    <row r="494" spans="1:1" x14ac:dyDescent="0.2">
      <c r="A494" s="131"/>
    </row>
    <row r="495" spans="1:1" x14ac:dyDescent="0.2">
      <c r="A495" s="131"/>
    </row>
    <row r="496" spans="1:1" x14ac:dyDescent="0.2">
      <c r="A496" s="131"/>
    </row>
    <row r="497" spans="1:1" x14ac:dyDescent="0.2">
      <c r="A497" s="131"/>
    </row>
    <row r="498" spans="1:1" x14ac:dyDescent="0.2">
      <c r="A498" s="131"/>
    </row>
    <row r="499" spans="1:1" x14ac:dyDescent="0.2">
      <c r="A499" s="131"/>
    </row>
    <row r="500" spans="1:1" x14ac:dyDescent="0.2">
      <c r="A500" s="131"/>
    </row>
    <row r="501" spans="1:1" x14ac:dyDescent="0.2">
      <c r="A501" s="131"/>
    </row>
    <row r="502" spans="1:1" x14ac:dyDescent="0.2">
      <c r="A502" s="131"/>
    </row>
    <row r="503" spans="1:1" x14ac:dyDescent="0.2">
      <c r="A503" s="131"/>
    </row>
    <row r="504" spans="1:1" x14ac:dyDescent="0.2">
      <c r="A504" s="131"/>
    </row>
    <row r="505" spans="1:1" x14ac:dyDescent="0.2">
      <c r="A505" s="131"/>
    </row>
    <row r="506" spans="1:1" x14ac:dyDescent="0.2">
      <c r="A506" s="131"/>
    </row>
    <row r="507" spans="1:1" x14ac:dyDescent="0.2">
      <c r="A507" s="131"/>
    </row>
    <row r="508" spans="1:1" x14ac:dyDescent="0.2">
      <c r="A508" s="131"/>
    </row>
    <row r="509" spans="1:1" x14ac:dyDescent="0.2">
      <c r="A509" s="131"/>
    </row>
    <row r="510" spans="1:1" x14ac:dyDescent="0.2">
      <c r="A510" s="131"/>
    </row>
    <row r="511" spans="1:1" x14ac:dyDescent="0.2">
      <c r="A511" s="131"/>
    </row>
    <row r="512" spans="1:1" x14ac:dyDescent="0.2">
      <c r="A512" s="131"/>
    </row>
    <row r="513" spans="1:1" x14ac:dyDescent="0.2">
      <c r="A513" s="131"/>
    </row>
    <row r="514" spans="1:1" x14ac:dyDescent="0.2">
      <c r="A514" s="131"/>
    </row>
    <row r="515" spans="1:1" x14ac:dyDescent="0.2">
      <c r="A515" s="131"/>
    </row>
    <row r="516" spans="1:1" x14ac:dyDescent="0.2">
      <c r="A516" s="131"/>
    </row>
    <row r="517" spans="1:1" x14ac:dyDescent="0.2">
      <c r="A517" s="131"/>
    </row>
    <row r="518" spans="1:1" x14ac:dyDescent="0.2">
      <c r="A518" s="131"/>
    </row>
    <row r="519" spans="1:1" x14ac:dyDescent="0.2">
      <c r="A519" s="131"/>
    </row>
    <row r="520" spans="1:1" x14ac:dyDescent="0.2">
      <c r="A520" s="131"/>
    </row>
    <row r="521" spans="1:1" x14ac:dyDescent="0.2">
      <c r="A521" s="131"/>
    </row>
    <row r="522" spans="1:1" x14ac:dyDescent="0.2">
      <c r="A522" s="131"/>
    </row>
    <row r="523" spans="1:1" x14ac:dyDescent="0.2">
      <c r="A523" s="131"/>
    </row>
    <row r="524" spans="1:1" x14ac:dyDescent="0.2">
      <c r="A524" s="131"/>
    </row>
    <row r="525" spans="1:1" x14ac:dyDescent="0.2">
      <c r="A525" s="131"/>
    </row>
    <row r="526" spans="1:1" x14ac:dyDescent="0.2">
      <c r="A526" s="131"/>
    </row>
    <row r="527" spans="1:1" x14ac:dyDescent="0.2">
      <c r="A527" s="131"/>
    </row>
    <row r="528" spans="1:1" x14ac:dyDescent="0.2">
      <c r="A528" s="131"/>
    </row>
    <row r="529" spans="1:1" x14ac:dyDescent="0.2">
      <c r="A529" s="131"/>
    </row>
    <row r="530" spans="1:1" x14ac:dyDescent="0.2">
      <c r="A530" s="131"/>
    </row>
    <row r="531" spans="1:1" x14ac:dyDescent="0.2">
      <c r="A531" s="131"/>
    </row>
    <row r="532" spans="1:1" x14ac:dyDescent="0.2">
      <c r="A532" s="131"/>
    </row>
    <row r="533" spans="1:1" x14ac:dyDescent="0.2">
      <c r="A533" s="131"/>
    </row>
    <row r="534" spans="1:1" x14ac:dyDescent="0.2">
      <c r="A534" s="131"/>
    </row>
    <row r="535" spans="1:1" x14ac:dyDescent="0.2">
      <c r="A535" s="131"/>
    </row>
    <row r="536" spans="1:1" x14ac:dyDescent="0.2">
      <c r="A536" s="131"/>
    </row>
    <row r="537" spans="1:1" x14ac:dyDescent="0.2">
      <c r="A537" s="131"/>
    </row>
    <row r="538" spans="1:1" x14ac:dyDescent="0.2">
      <c r="A538" s="131"/>
    </row>
    <row r="539" spans="1:1" x14ac:dyDescent="0.2">
      <c r="A539" s="131"/>
    </row>
    <row r="540" spans="1:1" x14ac:dyDescent="0.2">
      <c r="A540" s="131"/>
    </row>
    <row r="541" spans="1:1" x14ac:dyDescent="0.2">
      <c r="A541" s="131"/>
    </row>
    <row r="542" spans="1:1" x14ac:dyDescent="0.2">
      <c r="A542" s="131"/>
    </row>
    <row r="543" spans="1:1" x14ac:dyDescent="0.2">
      <c r="A543" s="131"/>
    </row>
    <row r="544" spans="1:1" x14ac:dyDescent="0.2">
      <c r="A544" s="131"/>
    </row>
    <row r="545" spans="1:1" x14ac:dyDescent="0.2">
      <c r="A545" s="131"/>
    </row>
    <row r="546" spans="1:1" x14ac:dyDescent="0.2">
      <c r="A546" s="131"/>
    </row>
    <row r="547" spans="1:1" x14ac:dyDescent="0.2">
      <c r="A547" s="131"/>
    </row>
    <row r="548" spans="1:1" x14ac:dyDescent="0.2">
      <c r="A548" s="131"/>
    </row>
    <row r="549" spans="1:1" x14ac:dyDescent="0.2">
      <c r="A549" s="131"/>
    </row>
    <row r="550" spans="1:1" x14ac:dyDescent="0.2">
      <c r="A550" s="131"/>
    </row>
    <row r="551" spans="1:1" x14ac:dyDescent="0.2">
      <c r="A551" s="131"/>
    </row>
    <row r="552" spans="1:1" x14ac:dyDescent="0.2">
      <c r="A552" s="131"/>
    </row>
    <row r="553" spans="1:1" x14ac:dyDescent="0.2">
      <c r="A553" s="131"/>
    </row>
    <row r="554" spans="1:1" x14ac:dyDescent="0.2">
      <c r="A554" s="131"/>
    </row>
    <row r="555" spans="1:1" x14ac:dyDescent="0.2">
      <c r="A555" s="131"/>
    </row>
    <row r="556" spans="1:1" x14ac:dyDescent="0.2">
      <c r="A556" s="131"/>
    </row>
    <row r="557" spans="1:1" x14ac:dyDescent="0.2">
      <c r="A557" s="131"/>
    </row>
    <row r="558" spans="1:1" x14ac:dyDescent="0.2">
      <c r="A558" s="131"/>
    </row>
    <row r="559" spans="1:1" x14ac:dyDescent="0.2">
      <c r="A559" s="131"/>
    </row>
    <row r="560" spans="1:1" x14ac:dyDescent="0.2">
      <c r="A560" s="131"/>
    </row>
    <row r="561" spans="1:1" x14ac:dyDescent="0.2">
      <c r="A561" s="131"/>
    </row>
    <row r="562" spans="1:1" x14ac:dyDescent="0.2">
      <c r="A562" s="131"/>
    </row>
    <row r="563" spans="1:1" x14ac:dyDescent="0.2">
      <c r="A563" s="131"/>
    </row>
    <row r="564" spans="1:1" x14ac:dyDescent="0.2">
      <c r="A564" s="131"/>
    </row>
    <row r="565" spans="1:1" x14ac:dyDescent="0.2">
      <c r="A565" s="131"/>
    </row>
    <row r="566" spans="1:1" x14ac:dyDescent="0.2">
      <c r="A566" s="131"/>
    </row>
    <row r="567" spans="1:1" x14ac:dyDescent="0.2">
      <c r="A567" s="131"/>
    </row>
    <row r="568" spans="1:1" x14ac:dyDescent="0.2">
      <c r="A568" s="131"/>
    </row>
    <row r="569" spans="1:1" x14ac:dyDescent="0.2">
      <c r="A569" s="131"/>
    </row>
    <row r="570" spans="1:1" x14ac:dyDescent="0.2">
      <c r="A570" s="131"/>
    </row>
    <row r="571" spans="1:1" x14ac:dyDescent="0.2">
      <c r="A571" s="131"/>
    </row>
    <row r="572" spans="1:1" x14ac:dyDescent="0.2">
      <c r="A572" s="131"/>
    </row>
    <row r="573" spans="1:1" x14ac:dyDescent="0.2">
      <c r="A573" s="131"/>
    </row>
    <row r="574" spans="1:1" x14ac:dyDescent="0.2">
      <c r="A574" s="131"/>
    </row>
    <row r="575" spans="1:1" x14ac:dyDescent="0.2">
      <c r="A575" s="131"/>
    </row>
    <row r="576" spans="1:1" x14ac:dyDescent="0.2">
      <c r="A576" s="131"/>
    </row>
    <row r="577" spans="1:1" x14ac:dyDescent="0.2">
      <c r="A577" s="131"/>
    </row>
    <row r="578" spans="1:1" x14ac:dyDescent="0.2">
      <c r="A578" s="131"/>
    </row>
    <row r="579" spans="1:1" x14ac:dyDescent="0.2">
      <c r="A579" s="131"/>
    </row>
    <row r="580" spans="1:1" x14ac:dyDescent="0.2">
      <c r="A580" s="131"/>
    </row>
    <row r="581" spans="1:1" x14ac:dyDescent="0.2">
      <c r="A581" s="131"/>
    </row>
    <row r="582" spans="1:1" x14ac:dyDescent="0.2">
      <c r="A582" s="131"/>
    </row>
    <row r="583" spans="1:1" x14ac:dyDescent="0.2">
      <c r="A583" s="131"/>
    </row>
    <row r="584" spans="1:1" x14ac:dyDescent="0.2">
      <c r="A584" s="131"/>
    </row>
    <row r="585" spans="1:1" x14ac:dyDescent="0.2">
      <c r="A585" s="131"/>
    </row>
    <row r="586" spans="1:1" x14ac:dyDescent="0.2">
      <c r="A586" s="131"/>
    </row>
    <row r="587" spans="1:1" x14ac:dyDescent="0.2">
      <c r="A587" s="131"/>
    </row>
    <row r="588" spans="1:1" x14ac:dyDescent="0.2">
      <c r="A588" s="131"/>
    </row>
    <row r="589" spans="1:1" x14ac:dyDescent="0.2">
      <c r="A589" s="131"/>
    </row>
    <row r="590" spans="1:1" x14ac:dyDescent="0.2">
      <c r="A590" s="131"/>
    </row>
    <row r="591" spans="1:1" x14ac:dyDescent="0.2">
      <c r="A591" s="131"/>
    </row>
    <row r="592" spans="1:1" x14ac:dyDescent="0.2">
      <c r="A592" s="131"/>
    </row>
    <row r="593" spans="1:1" x14ac:dyDescent="0.2">
      <c r="A593" s="131"/>
    </row>
    <row r="594" spans="1:1" x14ac:dyDescent="0.2">
      <c r="A594" s="131"/>
    </row>
    <row r="595" spans="1:1" x14ac:dyDescent="0.2">
      <c r="A595" s="131"/>
    </row>
    <row r="596" spans="1:1" x14ac:dyDescent="0.2">
      <c r="A596" s="131"/>
    </row>
    <row r="597" spans="1:1" x14ac:dyDescent="0.2">
      <c r="A597" s="131"/>
    </row>
    <row r="598" spans="1:1" x14ac:dyDescent="0.2">
      <c r="A598" s="131"/>
    </row>
    <row r="599" spans="1:1" x14ac:dyDescent="0.2">
      <c r="A599" s="131"/>
    </row>
    <row r="600" spans="1:1" x14ac:dyDescent="0.2">
      <c r="A600" s="131"/>
    </row>
    <row r="601" spans="1:1" x14ac:dyDescent="0.2">
      <c r="A601" s="131"/>
    </row>
    <row r="602" spans="1:1" x14ac:dyDescent="0.2">
      <c r="A602" s="131"/>
    </row>
    <row r="603" spans="1:1" x14ac:dyDescent="0.2">
      <c r="A603" s="131"/>
    </row>
    <row r="604" spans="1:1" x14ac:dyDescent="0.2">
      <c r="A604" s="131"/>
    </row>
    <row r="605" spans="1:1" x14ac:dyDescent="0.2">
      <c r="A605" s="131"/>
    </row>
    <row r="606" spans="1:1" x14ac:dyDescent="0.2">
      <c r="A606" s="131"/>
    </row>
    <row r="607" spans="1:1" x14ac:dyDescent="0.2">
      <c r="A607" s="131"/>
    </row>
    <row r="608" spans="1:1" x14ac:dyDescent="0.2">
      <c r="A608" s="131"/>
    </row>
    <row r="609" spans="1:1" x14ac:dyDescent="0.2">
      <c r="A609" s="131"/>
    </row>
    <row r="610" spans="1:1" x14ac:dyDescent="0.2">
      <c r="A610" s="131"/>
    </row>
    <row r="611" spans="1:1" x14ac:dyDescent="0.2">
      <c r="A611" s="131"/>
    </row>
    <row r="612" spans="1:1" x14ac:dyDescent="0.2">
      <c r="A612" s="131"/>
    </row>
    <row r="613" spans="1:1" x14ac:dyDescent="0.2">
      <c r="A613" s="131"/>
    </row>
    <row r="614" spans="1:1" x14ac:dyDescent="0.2">
      <c r="A614" s="131"/>
    </row>
    <row r="615" spans="1:1" x14ac:dyDescent="0.2">
      <c r="A615" s="131"/>
    </row>
    <row r="616" spans="1:1" x14ac:dyDescent="0.2">
      <c r="A616" s="131"/>
    </row>
    <row r="617" spans="1:1" x14ac:dyDescent="0.2">
      <c r="A617" s="131"/>
    </row>
    <row r="618" spans="1:1" x14ac:dyDescent="0.2">
      <c r="A618" s="131"/>
    </row>
    <row r="619" spans="1:1" x14ac:dyDescent="0.2">
      <c r="A619" s="131"/>
    </row>
    <row r="620" spans="1:1" x14ac:dyDescent="0.2">
      <c r="A620" s="131"/>
    </row>
    <row r="621" spans="1:1" x14ac:dyDescent="0.2">
      <c r="A621" s="131"/>
    </row>
    <row r="622" spans="1:1" x14ac:dyDescent="0.2">
      <c r="A622" s="131"/>
    </row>
    <row r="623" spans="1:1" x14ac:dyDescent="0.2">
      <c r="A623" s="131"/>
    </row>
    <row r="624" spans="1:1" x14ac:dyDescent="0.2">
      <c r="A624" s="131"/>
    </row>
    <row r="625" spans="1:1" x14ac:dyDescent="0.2">
      <c r="A625" s="131"/>
    </row>
    <row r="626" spans="1:1" x14ac:dyDescent="0.2">
      <c r="A626" s="131"/>
    </row>
    <row r="627" spans="1:1" x14ac:dyDescent="0.2">
      <c r="A627" s="131"/>
    </row>
    <row r="628" spans="1:1" x14ac:dyDescent="0.2">
      <c r="A628" s="131"/>
    </row>
    <row r="629" spans="1:1" x14ac:dyDescent="0.2">
      <c r="A629" s="131"/>
    </row>
    <row r="630" spans="1:1" x14ac:dyDescent="0.2">
      <c r="A630" s="131"/>
    </row>
    <row r="631" spans="1:1" x14ac:dyDescent="0.2">
      <c r="A631" s="131"/>
    </row>
    <row r="632" spans="1:1" x14ac:dyDescent="0.2">
      <c r="A632" s="131"/>
    </row>
    <row r="633" spans="1:1" x14ac:dyDescent="0.2">
      <c r="A633" s="131"/>
    </row>
    <row r="634" spans="1:1" x14ac:dyDescent="0.2">
      <c r="A634" s="131"/>
    </row>
    <row r="635" spans="1:1" x14ac:dyDescent="0.2">
      <c r="A635" s="131"/>
    </row>
    <row r="636" spans="1:1" x14ac:dyDescent="0.2">
      <c r="A636" s="131"/>
    </row>
    <row r="637" spans="1:1" x14ac:dyDescent="0.2">
      <c r="A637" s="131"/>
    </row>
    <row r="638" spans="1:1" x14ac:dyDescent="0.2">
      <c r="A638" s="131"/>
    </row>
    <row r="639" spans="1:1" x14ac:dyDescent="0.2">
      <c r="A639" s="131"/>
    </row>
    <row r="640" spans="1:1" x14ac:dyDescent="0.2">
      <c r="A640" s="131"/>
    </row>
    <row r="641" spans="1:1" x14ac:dyDescent="0.2">
      <c r="A641" s="131"/>
    </row>
    <row r="642" spans="1:1" x14ac:dyDescent="0.2">
      <c r="A642" s="131"/>
    </row>
    <row r="643" spans="1:1" x14ac:dyDescent="0.2">
      <c r="A643" s="131"/>
    </row>
    <row r="644" spans="1:1" x14ac:dyDescent="0.2">
      <c r="A644" s="131"/>
    </row>
    <row r="645" spans="1:1" x14ac:dyDescent="0.2">
      <c r="A645" s="131"/>
    </row>
    <row r="646" spans="1:1" x14ac:dyDescent="0.2">
      <c r="A646" s="131"/>
    </row>
    <row r="647" spans="1:1" x14ac:dyDescent="0.2">
      <c r="A647" s="131"/>
    </row>
    <row r="648" spans="1:1" x14ac:dyDescent="0.2">
      <c r="A648" s="131"/>
    </row>
    <row r="649" spans="1:1" x14ac:dyDescent="0.2">
      <c r="A649" s="131"/>
    </row>
    <row r="650" spans="1:1" x14ac:dyDescent="0.2">
      <c r="A650" s="131"/>
    </row>
    <row r="651" spans="1:1" x14ac:dyDescent="0.2">
      <c r="A651" s="131"/>
    </row>
    <row r="652" spans="1:1" x14ac:dyDescent="0.2">
      <c r="A652" s="131"/>
    </row>
    <row r="653" spans="1:1" x14ac:dyDescent="0.2">
      <c r="A653" s="131"/>
    </row>
    <row r="654" spans="1:1" x14ac:dyDescent="0.2">
      <c r="A654" s="131"/>
    </row>
    <row r="655" spans="1:1" x14ac:dyDescent="0.2">
      <c r="A655" s="131"/>
    </row>
    <row r="656" spans="1:1" x14ac:dyDescent="0.2">
      <c r="A656" s="131"/>
    </row>
    <row r="657" spans="1:1" x14ac:dyDescent="0.2">
      <c r="A657" s="131"/>
    </row>
    <row r="658" spans="1:1" x14ac:dyDescent="0.2">
      <c r="A658" s="131"/>
    </row>
    <row r="659" spans="1:1" x14ac:dyDescent="0.2">
      <c r="A659" s="131"/>
    </row>
    <row r="660" spans="1:1" x14ac:dyDescent="0.2">
      <c r="A660" s="131"/>
    </row>
    <row r="661" spans="1:1" x14ac:dyDescent="0.2">
      <c r="A661" s="131"/>
    </row>
    <row r="662" spans="1:1" x14ac:dyDescent="0.2">
      <c r="A662" s="131"/>
    </row>
    <row r="663" spans="1:1" x14ac:dyDescent="0.2">
      <c r="A663" s="131"/>
    </row>
    <row r="664" spans="1:1" x14ac:dyDescent="0.2">
      <c r="A664" s="131"/>
    </row>
    <row r="665" spans="1:1" x14ac:dyDescent="0.2">
      <c r="A665" s="131"/>
    </row>
    <row r="666" spans="1:1" x14ac:dyDescent="0.2">
      <c r="A666" s="131"/>
    </row>
    <row r="667" spans="1:1" x14ac:dyDescent="0.2">
      <c r="A667" s="131"/>
    </row>
    <row r="668" spans="1:1" x14ac:dyDescent="0.2">
      <c r="A668" s="131"/>
    </row>
    <row r="669" spans="1:1" x14ac:dyDescent="0.2">
      <c r="A669" s="131"/>
    </row>
    <row r="670" spans="1:1" x14ac:dyDescent="0.2">
      <c r="A670" s="131"/>
    </row>
    <row r="671" spans="1:1" x14ac:dyDescent="0.2">
      <c r="A671" s="131"/>
    </row>
    <row r="672" spans="1:1" x14ac:dyDescent="0.2">
      <c r="A672" s="131"/>
    </row>
    <row r="673" spans="1:1" x14ac:dyDescent="0.2">
      <c r="A673" s="131"/>
    </row>
    <row r="674" spans="1:1" x14ac:dyDescent="0.2">
      <c r="A674" s="131"/>
    </row>
    <row r="675" spans="1:1" x14ac:dyDescent="0.2">
      <c r="A675" s="131"/>
    </row>
    <row r="676" spans="1:1" x14ac:dyDescent="0.2">
      <c r="A676" s="131"/>
    </row>
    <row r="677" spans="1:1" x14ac:dyDescent="0.2">
      <c r="A677" s="131"/>
    </row>
    <row r="678" spans="1:1" x14ac:dyDescent="0.2">
      <c r="A678" s="131"/>
    </row>
    <row r="679" spans="1:1" x14ac:dyDescent="0.2">
      <c r="A679" s="131"/>
    </row>
    <row r="680" spans="1:1" x14ac:dyDescent="0.2">
      <c r="A680" s="131"/>
    </row>
    <row r="681" spans="1:1" x14ac:dyDescent="0.2">
      <c r="A681" s="131"/>
    </row>
    <row r="682" spans="1:1" x14ac:dyDescent="0.2">
      <c r="A682" s="131"/>
    </row>
    <row r="683" spans="1:1" x14ac:dyDescent="0.2">
      <c r="A683" s="131"/>
    </row>
    <row r="684" spans="1:1" x14ac:dyDescent="0.2">
      <c r="A684" s="131"/>
    </row>
    <row r="685" spans="1:1" x14ac:dyDescent="0.2">
      <c r="A685" s="131"/>
    </row>
    <row r="686" spans="1:1" x14ac:dyDescent="0.2">
      <c r="A686" s="131"/>
    </row>
    <row r="687" spans="1:1" x14ac:dyDescent="0.2">
      <c r="A687" s="131"/>
    </row>
    <row r="688" spans="1:1" x14ac:dyDescent="0.2">
      <c r="A688" s="131"/>
    </row>
    <row r="689" spans="1:1" x14ac:dyDescent="0.2">
      <c r="A689" s="131"/>
    </row>
    <row r="690" spans="1:1" x14ac:dyDescent="0.2">
      <c r="A690" s="131"/>
    </row>
    <row r="691" spans="1:1" x14ac:dyDescent="0.2">
      <c r="A691" s="131"/>
    </row>
    <row r="692" spans="1:1" x14ac:dyDescent="0.2">
      <c r="A692" s="131"/>
    </row>
    <row r="693" spans="1:1" x14ac:dyDescent="0.2">
      <c r="A693" s="131"/>
    </row>
    <row r="694" spans="1:1" x14ac:dyDescent="0.2">
      <c r="A694" s="131"/>
    </row>
    <row r="695" spans="1:1" x14ac:dyDescent="0.2">
      <c r="A695" s="131"/>
    </row>
    <row r="696" spans="1:1" x14ac:dyDescent="0.2">
      <c r="A696" s="131"/>
    </row>
    <row r="697" spans="1:1" x14ac:dyDescent="0.2">
      <c r="A697" s="131"/>
    </row>
    <row r="698" spans="1:1" x14ac:dyDescent="0.2">
      <c r="A698" s="131"/>
    </row>
    <row r="699" spans="1:1" x14ac:dyDescent="0.2">
      <c r="A699" s="131"/>
    </row>
    <row r="700" spans="1:1" x14ac:dyDescent="0.2">
      <c r="A700" s="131"/>
    </row>
    <row r="701" spans="1:1" x14ac:dyDescent="0.2">
      <c r="A701" s="131"/>
    </row>
    <row r="702" spans="1:1" x14ac:dyDescent="0.2">
      <c r="A702" s="131"/>
    </row>
    <row r="703" spans="1:1" x14ac:dyDescent="0.2">
      <c r="A703" s="131"/>
    </row>
    <row r="704" spans="1:1" x14ac:dyDescent="0.2">
      <c r="A704" s="131"/>
    </row>
    <row r="705" spans="1:1" x14ac:dyDescent="0.2">
      <c r="A705" s="131"/>
    </row>
    <row r="706" spans="1:1" x14ac:dyDescent="0.2">
      <c r="A706" s="131"/>
    </row>
    <row r="707" spans="1:1" x14ac:dyDescent="0.2">
      <c r="A707" s="131"/>
    </row>
    <row r="708" spans="1:1" x14ac:dyDescent="0.2">
      <c r="A708" s="131"/>
    </row>
    <row r="709" spans="1:1" x14ac:dyDescent="0.2">
      <c r="A709" s="131"/>
    </row>
    <row r="710" spans="1:1" x14ac:dyDescent="0.2">
      <c r="A710" s="131"/>
    </row>
    <row r="711" spans="1:1" x14ac:dyDescent="0.2">
      <c r="A711" s="131"/>
    </row>
    <row r="712" spans="1:1" x14ac:dyDescent="0.2">
      <c r="A712" s="131"/>
    </row>
    <row r="713" spans="1:1" x14ac:dyDescent="0.2">
      <c r="A713" s="131"/>
    </row>
    <row r="714" spans="1:1" x14ac:dyDescent="0.2">
      <c r="A714" s="131"/>
    </row>
    <row r="715" spans="1:1" x14ac:dyDescent="0.2">
      <c r="A715" s="131"/>
    </row>
    <row r="716" spans="1:1" x14ac:dyDescent="0.2">
      <c r="A716" s="131"/>
    </row>
    <row r="717" spans="1:1" x14ac:dyDescent="0.2">
      <c r="A717" s="131"/>
    </row>
    <row r="718" spans="1:1" x14ac:dyDescent="0.2">
      <c r="A718" s="131"/>
    </row>
    <row r="719" spans="1:1" x14ac:dyDescent="0.2">
      <c r="A719" s="131"/>
    </row>
    <row r="720" spans="1:1" x14ac:dyDescent="0.2">
      <c r="A720" s="131"/>
    </row>
    <row r="721" spans="1:1" x14ac:dyDescent="0.2">
      <c r="A721" s="131"/>
    </row>
    <row r="722" spans="1:1" x14ac:dyDescent="0.2">
      <c r="A722" s="131"/>
    </row>
    <row r="723" spans="1:1" x14ac:dyDescent="0.2">
      <c r="A723" s="131"/>
    </row>
    <row r="724" spans="1:1" x14ac:dyDescent="0.2">
      <c r="A724" s="131"/>
    </row>
    <row r="725" spans="1:1" x14ac:dyDescent="0.2">
      <c r="A725" s="131"/>
    </row>
    <row r="726" spans="1:1" x14ac:dyDescent="0.2">
      <c r="A726" s="131"/>
    </row>
    <row r="727" spans="1:1" x14ac:dyDescent="0.2">
      <c r="A727" s="131"/>
    </row>
    <row r="728" spans="1:1" x14ac:dyDescent="0.2">
      <c r="A728" s="131"/>
    </row>
    <row r="729" spans="1:1" x14ac:dyDescent="0.2">
      <c r="A729" s="131"/>
    </row>
    <row r="730" spans="1:1" x14ac:dyDescent="0.2">
      <c r="A730" s="131"/>
    </row>
    <row r="731" spans="1:1" x14ac:dyDescent="0.2">
      <c r="A731" s="131"/>
    </row>
    <row r="732" spans="1:1" x14ac:dyDescent="0.2">
      <c r="A732" s="131"/>
    </row>
    <row r="733" spans="1:1" x14ac:dyDescent="0.2">
      <c r="A733" s="131"/>
    </row>
    <row r="734" spans="1:1" x14ac:dyDescent="0.2">
      <c r="A734" s="131"/>
    </row>
    <row r="735" spans="1:1" x14ac:dyDescent="0.2">
      <c r="A735" s="131"/>
    </row>
    <row r="736" spans="1:1" x14ac:dyDescent="0.2">
      <c r="A736" s="131"/>
    </row>
    <row r="737" spans="1:1" x14ac:dyDescent="0.2">
      <c r="A737" s="131"/>
    </row>
    <row r="738" spans="1:1" x14ac:dyDescent="0.2">
      <c r="A738" s="131"/>
    </row>
    <row r="739" spans="1:1" x14ac:dyDescent="0.2">
      <c r="A739" s="131"/>
    </row>
    <row r="740" spans="1:1" x14ac:dyDescent="0.2">
      <c r="A740" s="131"/>
    </row>
    <row r="741" spans="1:1" x14ac:dyDescent="0.2">
      <c r="A741" s="131"/>
    </row>
    <row r="742" spans="1:1" x14ac:dyDescent="0.2">
      <c r="A742" s="131"/>
    </row>
    <row r="743" spans="1:1" x14ac:dyDescent="0.2">
      <c r="A743" s="131"/>
    </row>
    <row r="744" spans="1:1" x14ac:dyDescent="0.2">
      <c r="A744" s="131"/>
    </row>
    <row r="745" spans="1:1" x14ac:dyDescent="0.2">
      <c r="A745" s="131"/>
    </row>
    <row r="746" spans="1:1" x14ac:dyDescent="0.2">
      <c r="A746" s="131"/>
    </row>
    <row r="747" spans="1:1" x14ac:dyDescent="0.2">
      <c r="A747" s="131"/>
    </row>
    <row r="748" spans="1:1" x14ac:dyDescent="0.2">
      <c r="A748" s="131"/>
    </row>
    <row r="749" spans="1:1" x14ac:dyDescent="0.2">
      <c r="A749" s="131"/>
    </row>
    <row r="750" spans="1:1" x14ac:dyDescent="0.2">
      <c r="A750" s="131"/>
    </row>
    <row r="751" spans="1:1" x14ac:dyDescent="0.2">
      <c r="A751" s="131"/>
    </row>
    <row r="752" spans="1:1" x14ac:dyDescent="0.2">
      <c r="A752" s="131"/>
    </row>
    <row r="753" spans="1:1" x14ac:dyDescent="0.2">
      <c r="A753" s="131"/>
    </row>
    <row r="754" spans="1:1" x14ac:dyDescent="0.2">
      <c r="A754" s="131"/>
    </row>
    <row r="755" spans="1:1" x14ac:dyDescent="0.2">
      <c r="A755" s="131"/>
    </row>
    <row r="756" spans="1:1" x14ac:dyDescent="0.2">
      <c r="A756" s="131"/>
    </row>
    <row r="757" spans="1:1" x14ac:dyDescent="0.2">
      <c r="A757" s="131"/>
    </row>
    <row r="758" spans="1:1" x14ac:dyDescent="0.2">
      <c r="A758" s="131"/>
    </row>
    <row r="759" spans="1:1" x14ac:dyDescent="0.2">
      <c r="A759" s="131"/>
    </row>
    <row r="760" spans="1:1" x14ac:dyDescent="0.2">
      <c r="A760" s="131"/>
    </row>
    <row r="761" spans="1:1" x14ac:dyDescent="0.2">
      <c r="A761" s="131"/>
    </row>
    <row r="762" spans="1:1" x14ac:dyDescent="0.2">
      <c r="A762" s="131"/>
    </row>
    <row r="763" spans="1:1" x14ac:dyDescent="0.2">
      <c r="A763" s="131"/>
    </row>
    <row r="764" spans="1:1" x14ac:dyDescent="0.2">
      <c r="A764" s="131"/>
    </row>
    <row r="765" spans="1:1" x14ac:dyDescent="0.2">
      <c r="A765" s="131"/>
    </row>
    <row r="766" spans="1:1" x14ac:dyDescent="0.2">
      <c r="A766" s="131"/>
    </row>
    <row r="767" spans="1:1" x14ac:dyDescent="0.2">
      <c r="A767" s="131"/>
    </row>
    <row r="768" spans="1:1" x14ac:dyDescent="0.2">
      <c r="A768" s="131"/>
    </row>
    <row r="769" spans="1:1" x14ac:dyDescent="0.2">
      <c r="A769" s="131"/>
    </row>
    <row r="770" spans="1:1" x14ac:dyDescent="0.2">
      <c r="A770" s="131"/>
    </row>
    <row r="771" spans="1:1" x14ac:dyDescent="0.2">
      <c r="A771" s="131"/>
    </row>
    <row r="772" spans="1:1" x14ac:dyDescent="0.2">
      <c r="A772" s="131"/>
    </row>
    <row r="773" spans="1:1" x14ac:dyDescent="0.2">
      <c r="A773" s="131"/>
    </row>
    <row r="774" spans="1:1" x14ac:dyDescent="0.2">
      <c r="A774" s="131"/>
    </row>
    <row r="775" spans="1:1" x14ac:dyDescent="0.2">
      <c r="A775" s="131"/>
    </row>
    <row r="776" spans="1:1" x14ac:dyDescent="0.2">
      <c r="A776" s="131"/>
    </row>
    <row r="777" spans="1:1" x14ac:dyDescent="0.2">
      <c r="A777" s="131"/>
    </row>
    <row r="778" spans="1:1" x14ac:dyDescent="0.2">
      <c r="A778" s="131"/>
    </row>
    <row r="779" spans="1:1" x14ac:dyDescent="0.2">
      <c r="A779" s="131"/>
    </row>
    <row r="780" spans="1:1" x14ac:dyDescent="0.2">
      <c r="A780" s="131"/>
    </row>
    <row r="781" spans="1:1" x14ac:dyDescent="0.2">
      <c r="A781" s="131"/>
    </row>
    <row r="782" spans="1:1" x14ac:dyDescent="0.2">
      <c r="A782" s="131"/>
    </row>
    <row r="783" spans="1:1" x14ac:dyDescent="0.2">
      <c r="A783" s="131"/>
    </row>
    <row r="784" spans="1:1" x14ac:dyDescent="0.2">
      <c r="A784" s="131"/>
    </row>
    <row r="785" spans="1:1" x14ac:dyDescent="0.2">
      <c r="A785" s="131"/>
    </row>
    <row r="786" spans="1:1" x14ac:dyDescent="0.2">
      <c r="A786" s="131"/>
    </row>
    <row r="787" spans="1:1" x14ac:dyDescent="0.2">
      <c r="A787" s="131"/>
    </row>
    <row r="788" spans="1:1" x14ac:dyDescent="0.2">
      <c r="A788" s="131"/>
    </row>
    <row r="789" spans="1:1" x14ac:dyDescent="0.2">
      <c r="A789" s="131"/>
    </row>
    <row r="790" spans="1:1" x14ac:dyDescent="0.2">
      <c r="A790" s="131"/>
    </row>
    <row r="791" spans="1:1" x14ac:dyDescent="0.2">
      <c r="A791" s="131"/>
    </row>
    <row r="792" spans="1:1" x14ac:dyDescent="0.2">
      <c r="A792" s="131"/>
    </row>
    <row r="793" spans="1:1" x14ac:dyDescent="0.2">
      <c r="A793" s="131"/>
    </row>
    <row r="794" spans="1:1" x14ac:dyDescent="0.2">
      <c r="A794" s="131"/>
    </row>
    <row r="795" spans="1:1" x14ac:dyDescent="0.2">
      <c r="A795" s="131"/>
    </row>
    <row r="796" spans="1:1" x14ac:dyDescent="0.2">
      <c r="A796" s="131"/>
    </row>
    <row r="797" spans="1:1" x14ac:dyDescent="0.2">
      <c r="A797" s="131"/>
    </row>
    <row r="798" spans="1:1" x14ac:dyDescent="0.2">
      <c r="A798" s="131"/>
    </row>
    <row r="799" spans="1:1" x14ac:dyDescent="0.2">
      <c r="A799" s="131"/>
    </row>
    <row r="800" spans="1:1" x14ac:dyDescent="0.2">
      <c r="A800" s="131"/>
    </row>
    <row r="801" spans="1:1" x14ac:dyDescent="0.2">
      <c r="A801" s="131"/>
    </row>
    <row r="802" spans="1:1" x14ac:dyDescent="0.2">
      <c r="A802" s="131"/>
    </row>
    <row r="803" spans="1:1" x14ac:dyDescent="0.2">
      <c r="A803" s="131"/>
    </row>
    <row r="804" spans="1:1" x14ac:dyDescent="0.2">
      <c r="A804" s="131"/>
    </row>
    <row r="805" spans="1:1" x14ac:dyDescent="0.2">
      <c r="A805" s="131"/>
    </row>
    <row r="806" spans="1:1" x14ac:dyDescent="0.2">
      <c r="A806" s="131"/>
    </row>
    <row r="807" spans="1:1" x14ac:dyDescent="0.2">
      <c r="A807" s="131"/>
    </row>
    <row r="808" spans="1:1" x14ac:dyDescent="0.2">
      <c r="A808" s="131"/>
    </row>
    <row r="809" spans="1:1" x14ac:dyDescent="0.2">
      <c r="A809" s="131"/>
    </row>
    <row r="810" spans="1:1" x14ac:dyDescent="0.2">
      <c r="A810" s="131"/>
    </row>
    <row r="811" spans="1:1" x14ac:dyDescent="0.2">
      <c r="A811" s="131"/>
    </row>
    <row r="812" spans="1:1" x14ac:dyDescent="0.2">
      <c r="A812" s="131"/>
    </row>
    <row r="813" spans="1:1" x14ac:dyDescent="0.2">
      <c r="A813" s="131"/>
    </row>
    <row r="814" spans="1:1" x14ac:dyDescent="0.2">
      <c r="A814" s="131"/>
    </row>
    <row r="815" spans="1:1" x14ac:dyDescent="0.2">
      <c r="A815" s="131"/>
    </row>
    <row r="816" spans="1:1" x14ac:dyDescent="0.2">
      <c r="A816" s="131"/>
    </row>
    <row r="817" spans="1:1" x14ac:dyDescent="0.2">
      <c r="A817" s="131"/>
    </row>
    <row r="818" spans="1:1" x14ac:dyDescent="0.2">
      <c r="A818" s="131"/>
    </row>
    <row r="819" spans="1:1" x14ac:dyDescent="0.2">
      <c r="A819" s="131"/>
    </row>
    <row r="820" spans="1:1" x14ac:dyDescent="0.2">
      <c r="A820" s="131"/>
    </row>
    <row r="821" spans="1:1" x14ac:dyDescent="0.2">
      <c r="A821" s="131"/>
    </row>
    <row r="822" spans="1:1" x14ac:dyDescent="0.2">
      <c r="A822" s="131"/>
    </row>
    <row r="823" spans="1:1" x14ac:dyDescent="0.2">
      <c r="A823" s="131"/>
    </row>
    <row r="824" spans="1:1" x14ac:dyDescent="0.2">
      <c r="A824" s="131"/>
    </row>
    <row r="825" spans="1:1" x14ac:dyDescent="0.2">
      <c r="A825" s="131"/>
    </row>
    <row r="826" spans="1:1" x14ac:dyDescent="0.2">
      <c r="A826" s="131"/>
    </row>
    <row r="827" spans="1:1" x14ac:dyDescent="0.2">
      <c r="A827" s="131"/>
    </row>
    <row r="828" spans="1:1" x14ac:dyDescent="0.2">
      <c r="A828" s="131"/>
    </row>
    <row r="829" spans="1:1" x14ac:dyDescent="0.2">
      <c r="A829" s="131"/>
    </row>
    <row r="830" spans="1:1" x14ac:dyDescent="0.2">
      <c r="A830" s="131"/>
    </row>
    <row r="831" spans="1:1" x14ac:dyDescent="0.2">
      <c r="A831" s="131"/>
    </row>
    <row r="832" spans="1:1" x14ac:dyDescent="0.2">
      <c r="A832" s="131"/>
    </row>
    <row r="833" spans="1:1" x14ac:dyDescent="0.2">
      <c r="A833" s="131"/>
    </row>
    <row r="834" spans="1:1" x14ac:dyDescent="0.2">
      <c r="A834" s="131"/>
    </row>
    <row r="835" spans="1:1" x14ac:dyDescent="0.2">
      <c r="A835" s="131"/>
    </row>
    <row r="836" spans="1:1" x14ac:dyDescent="0.2">
      <c r="A836" s="131"/>
    </row>
    <row r="837" spans="1:1" x14ac:dyDescent="0.2">
      <c r="A837" s="131"/>
    </row>
    <row r="838" spans="1:1" x14ac:dyDescent="0.2">
      <c r="A838" s="131"/>
    </row>
    <row r="839" spans="1:1" x14ac:dyDescent="0.2">
      <c r="A839" s="131"/>
    </row>
    <row r="840" spans="1:1" x14ac:dyDescent="0.2">
      <c r="A840" s="131"/>
    </row>
    <row r="841" spans="1:1" x14ac:dyDescent="0.2">
      <c r="A841" s="131"/>
    </row>
    <row r="842" spans="1:1" x14ac:dyDescent="0.2">
      <c r="A842" s="131"/>
    </row>
    <row r="843" spans="1:1" x14ac:dyDescent="0.2">
      <c r="A843" s="131"/>
    </row>
    <row r="844" spans="1:1" x14ac:dyDescent="0.2">
      <c r="A844" s="131"/>
    </row>
    <row r="845" spans="1:1" x14ac:dyDescent="0.2">
      <c r="A845" s="131"/>
    </row>
    <row r="846" spans="1:1" x14ac:dyDescent="0.2">
      <c r="A846" s="131"/>
    </row>
    <row r="847" spans="1:1" x14ac:dyDescent="0.2">
      <c r="A847" s="131"/>
    </row>
    <row r="848" spans="1:1" x14ac:dyDescent="0.2">
      <c r="A848" s="131"/>
    </row>
    <row r="849" spans="1:1" x14ac:dyDescent="0.2">
      <c r="A849" s="131"/>
    </row>
    <row r="850" spans="1:1" x14ac:dyDescent="0.2">
      <c r="A850" s="131"/>
    </row>
    <row r="851" spans="1:1" x14ac:dyDescent="0.2">
      <c r="A851" s="131"/>
    </row>
    <row r="852" spans="1:1" x14ac:dyDescent="0.2">
      <c r="A852" s="131"/>
    </row>
    <row r="853" spans="1:1" x14ac:dyDescent="0.2">
      <c r="A853" s="131"/>
    </row>
    <row r="854" spans="1:1" x14ac:dyDescent="0.2">
      <c r="A854" s="131"/>
    </row>
    <row r="855" spans="1:1" x14ac:dyDescent="0.2">
      <c r="A855" s="131"/>
    </row>
    <row r="856" spans="1:1" x14ac:dyDescent="0.2">
      <c r="A856" s="131"/>
    </row>
    <row r="857" spans="1:1" x14ac:dyDescent="0.2">
      <c r="A857" s="131"/>
    </row>
    <row r="858" spans="1:1" x14ac:dyDescent="0.2">
      <c r="A858" s="131"/>
    </row>
    <row r="859" spans="1:1" x14ac:dyDescent="0.2">
      <c r="A859" s="131"/>
    </row>
    <row r="860" spans="1:1" x14ac:dyDescent="0.2">
      <c r="A860" s="131"/>
    </row>
    <row r="861" spans="1:1" x14ac:dyDescent="0.2">
      <c r="A861" s="131"/>
    </row>
    <row r="862" spans="1:1" x14ac:dyDescent="0.2">
      <c r="A862" s="131"/>
    </row>
    <row r="863" spans="1:1" x14ac:dyDescent="0.2">
      <c r="A863" s="131"/>
    </row>
    <row r="864" spans="1:1" x14ac:dyDescent="0.2">
      <c r="A864" s="131"/>
    </row>
    <row r="865" spans="1:1" x14ac:dyDescent="0.2">
      <c r="A865" s="131"/>
    </row>
    <row r="866" spans="1:1" x14ac:dyDescent="0.2">
      <c r="A866" s="131"/>
    </row>
    <row r="867" spans="1:1" x14ac:dyDescent="0.2">
      <c r="A867" s="131"/>
    </row>
    <row r="868" spans="1:1" x14ac:dyDescent="0.2">
      <c r="A868" s="131"/>
    </row>
    <row r="869" spans="1:1" x14ac:dyDescent="0.2">
      <c r="A869" s="131"/>
    </row>
    <row r="870" spans="1:1" x14ac:dyDescent="0.2">
      <c r="A870" s="131"/>
    </row>
    <row r="871" spans="1:1" x14ac:dyDescent="0.2">
      <c r="A871" s="131"/>
    </row>
    <row r="872" spans="1:1" x14ac:dyDescent="0.2">
      <c r="A872" s="131"/>
    </row>
    <row r="873" spans="1:1" x14ac:dyDescent="0.2">
      <c r="A873" s="131"/>
    </row>
    <row r="874" spans="1:1" x14ac:dyDescent="0.2">
      <c r="A874" s="131"/>
    </row>
    <row r="875" spans="1:1" x14ac:dyDescent="0.2">
      <c r="A875" s="131"/>
    </row>
    <row r="876" spans="1:1" x14ac:dyDescent="0.2">
      <c r="A876" s="131"/>
    </row>
    <row r="877" spans="1:1" x14ac:dyDescent="0.2">
      <c r="A877" s="131"/>
    </row>
    <row r="878" spans="1:1" x14ac:dyDescent="0.2">
      <c r="A878" s="131"/>
    </row>
    <row r="879" spans="1:1" x14ac:dyDescent="0.2">
      <c r="A879" s="131"/>
    </row>
    <row r="880" spans="1:1" x14ac:dyDescent="0.2">
      <c r="A880" s="131"/>
    </row>
    <row r="881" spans="1:1" x14ac:dyDescent="0.2">
      <c r="A881" s="131"/>
    </row>
    <row r="882" spans="1:1" x14ac:dyDescent="0.2">
      <c r="A882" s="131"/>
    </row>
    <row r="883" spans="1:1" x14ac:dyDescent="0.2">
      <c r="A883" s="131"/>
    </row>
    <row r="884" spans="1:1" x14ac:dyDescent="0.2">
      <c r="A884" s="131"/>
    </row>
    <row r="885" spans="1:1" x14ac:dyDescent="0.2">
      <c r="A885" s="131"/>
    </row>
    <row r="886" spans="1:1" x14ac:dyDescent="0.2">
      <c r="A886" s="131"/>
    </row>
    <row r="887" spans="1:1" x14ac:dyDescent="0.2">
      <c r="A887" s="131"/>
    </row>
    <row r="888" spans="1:1" x14ac:dyDescent="0.2">
      <c r="A888" s="131"/>
    </row>
    <row r="889" spans="1:1" x14ac:dyDescent="0.2">
      <c r="A889" s="131"/>
    </row>
    <row r="890" spans="1:1" x14ac:dyDescent="0.2">
      <c r="A890" s="131"/>
    </row>
    <row r="891" spans="1:1" x14ac:dyDescent="0.2">
      <c r="A891" s="131"/>
    </row>
    <row r="892" spans="1:1" x14ac:dyDescent="0.2">
      <c r="A892" s="131"/>
    </row>
    <row r="893" spans="1:1" x14ac:dyDescent="0.2">
      <c r="A893" s="131"/>
    </row>
    <row r="894" spans="1:1" x14ac:dyDescent="0.2">
      <c r="A894" s="131"/>
    </row>
    <row r="895" spans="1:1" x14ac:dyDescent="0.2">
      <c r="A895" s="131"/>
    </row>
    <row r="896" spans="1:1" x14ac:dyDescent="0.2">
      <c r="A896" s="131"/>
    </row>
    <row r="897" spans="1:1" x14ac:dyDescent="0.2">
      <c r="A897" s="131"/>
    </row>
    <row r="898" spans="1:1" x14ac:dyDescent="0.2">
      <c r="A898" s="131"/>
    </row>
    <row r="899" spans="1:1" x14ac:dyDescent="0.2">
      <c r="A899" s="131"/>
    </row>
    <row r="900" spans="1:1" x14ac:dyDescent="0.2">
      <c r="A900" s="131"/>
    </row>
    <row r="901" spans="1:1" x14ac:dyDescent="0.2">
      <c r="A901" s="131"/>
    </row>
    <row r="902" spans="1:1" x14ac:dyDescent="0.2">
      <c r="A902" s="131"/>
    </row>
    <row r="903" spans="1:1" x14ac:dyDescent="0.2">
      <c r="A903" s="131"/>
    </row>
    <row r="904" spans="1:1" x14ac:dyDescent="0.2">
      <c r="A904" s="131"/>
    </row>
    <row r="905" spans="1:1" x14ac:dyDescent="0.2">
      <c r="A905" s="131"/>
    </row>
    <row r="906" spans="1:1" x14ac:dyDescent="0.2">
      <c r="A906" s="131"/>
    </row>
    <row r="907" spans="1:1" x14ac:dyDescent="0.2">
      <c r="A907" s="131"/>
    </row>
    <row r="908" spans="1:1" x14ac:dyDescent="0.2">
      <c r="A908" s="131"/>
    </row>
    <row r="909" spans="1:1" x14ac:dyDescent="0.2">
      <c r="A909" s="131"/>
    </row>
    <row r="910" spans="1:1" x14ac:dyDescent="0.2">
      <c r="A910" s="131"/>
    </row>
    <row r="911" spans="1:1" x14ac:dyDescent="0.2">
      <c r="A911" s="131"/>
    </row>
    <row r="912" spans="1:1" x14ac:dyDescent="0.2">
      <c r="A912" s="131"/>
    </row>
    <row r="913" spans="1:1" x14ac:dyDescent="0.2">
      <c r="A913" s="131"/>
    </row>
    <row r="914" spans="1:1" x14ac:dyDescent="0.2">
      <c r="A914" s="131"/>
    </row>
    <row r="915" spans="1:1" x14ac:dyDescent="0.2">
      <c r="A915" s="131"/>
    </row>
    <row r="916" spans="1:1" x14ac:dyDescent="0.2">
      <c r="A916" s="131"/>
    </row>
    <row r="917" spans="1:1" x14ac:dyDescent="0.2">
      <c r="A917" s="131"/>
    </row>
    <row r="918" spans="1:1" x14ac:dyDescent="0.2">
      <c r="A918" s="131"/>
    </row>
    <row r="919" spans="1:1" x14ac:dyDescent="0.2">
      <c r="A919" s="131"/>
    </row>
    <row r="920" spans="1:1" x14ac:dyDescent="0.2">
      <c r="A920" s="131"/>
    </row>
    <row r="921" spans="1:1" x14ac:dyDescent="0.2">
      <c r="A921" s="131"/>
    </row>
    <row r="922" spans="1:1" x14ac:dyDescent="0.2">
      <c r="A922" s="131"/>
    </row>
    <row r="923" spans="1:1" x14ac:dyDescent="0.2">
      <c r="A923" s="131"/>
    </row>
    <row r="924" spans="1:1" x14ac:dyDescent="0.2">
      <c r="A924" s="131"/>
    </row>
    <row r="925" spans="1:1" x14ac:dyDescent="0.2">
      <c r="A925" s="131"/>
    </row>
    <row r="926" spans="1:1" x14ac:dyDescent="0.2">
      <c r="A926" s="131"/>
    </row>
    <row r="927" spans="1:1" x14ac:dyDescent="0.2">
      <c r="A927" s="131"/>
    </row>
    <row r="928" spans="1:1" x14ac:dyDescent="0.2">
      <c r="A928" s="131"/>
    </row>
    <row r="929" spans="1:1" x14ac:dyDescent="0.2">
      <c r="A929" s="131"/>
    </row>
    <row r="930" spans="1:1" x14ac:dyDescent="0.2">
      <c r="A930" s="131"/>
    </row>
    <row r="931" spans="1:1" x14ac:dyDescent="0.2">
      <c r="A931" s="131"/>
    </row>
    <row r="932" spans="1:1" x14ac:dyDescent="0.2">
      <c r="A932" s="131"/>
    </row>
    <row r="933" spans="1:1" x14ac:dyDescent="0.2">
      <c r="A933" s="131"/>
    </row>
    <row r="934" spans="1:1" x14ac:dyDescent="0.2">
      <c r="A934" s="131"/>
    </row>
    <row r="935" spans="1:1" x14ac:dyDescent="0.2">
      <c r="A935" s="131"/>
    </row>
    <row r="936" spans="1:1" x14ac:dyDescent="0.2">
      <c r="A936" s="131"/>
    </row>
    <row r="937" spans="1:1" x14ac:dyDescent="0.2">
      <c r="A937" s="131"/>
    </row>
    <row r="938" spans="1:1" x14ac:dyDescent="0.2">
      <c r="A938" s="131"/>
    </row>
    <row r="939" spans="1:1" x14ac:dyDescent="0.2">
      <c r="A939" s="131"/>
    </row>
    <row r="940" spans="1:1" x14ac:dyDescent="0.2">
      <c r="A940" s="131"/>
    </row>
    <row r="941" spans="1:1" x14ac:dyDescent="0.2">
      <c r="A941" s="131"/>
    </row>
    <row r="942" spans="1:1" x14ac:dyDescent="0.2">
      <c r="A942" s="131"/>
    </row>
    <row r="943" spans="1:1" x14ac:dyDescent="0.2">
      <c r="A943" s="131"/>
    </row>
    <row r="944" spans="1:1" x14ac:dyDescent="0.2">
      <c r="A944" s="131"/>
    </row>
    <row r="945" spans="1:1" x14ac:dyDescent="0.2">
      <c r="A945" s="131"/>
    </row>
    <row r="946" spans="1:1" x14ac:dyDescent="0.2">
      <c r="A946" s="131"/>
    </row>
    <row r="947" spans="1:1" x14ac:dyDescent="0.2">
      <c r="A947" s="131"/>
    </row>
    <row r="948" spans="1:1" x14ac:dyDescent="0.2">
      <c r="A948" s="131"/>
    </row>
    <row r="949" spans="1:1" x14ac:dyDescent="0.2">
      <c r="A949" s="131"/>
    </row>
    <row r="950" spans="1:1" x14ac:dyDescent="0.2">
      <c r="A950" s="131"/>
    </row>
    <row r="951" spans="1:1" x14ac:dyDescent="0.2">
      <c r="A951" s="131"/>
    </row>
    <row r="952" spans="1:1" x14ac:dyDescent="0.2">
      <c r="A952" s="131"/>
    </row>
    <row r="953" spans="1:1" x14ac:dyDescent="0.2">
      <c r="A953" s="131"/>
    </row>
    <row r="954" spans="1:1" x14ac:dyDescent="0.2">
      <c r="A954" s="131"/>
    </row>
    <row r="955" spans="1:1" x14ac:dyDescent="0.2">
      <c r="A955" s="131"/>
    </row>
    <row r="956" spans="1:1" x14ac:dyDescent="0.2">
      <c r="A956" s="131"/>
    </row>
    <row r="957" spans="1:1" x14ac:dyDescent="0.2">
      <c r="A957" s="131"/>
    </row>
    <row r="958" spans="1:1" x14ac:dyDescent="0.2">
      <c r="A958" s="131"/>
    </row>
    <row r="959" spans="1:1" x14ac:dyDescent="0.2">
      <c r="A959" s="131"/>
    </row>
    <row r="960" spans="1:1" x14ac:dyDescent="0.2">
      <c r="A960" s="131"/>
    </row>
    <row r="961" spans="1:1" x14ac:dyDescent="0.2">
      <c r="A961" s="131"/>
    </row>
    <row r="962" spans="1:1" x14ac:dyDescent="0.2">
      <c r="A962" s="131"/>
    </row>
    <row r="963" spans="1:1" x14ac:dyDescent="0.2">
      <c r="A963" s="131"/>
    </row>
    <row r="964" spans="1:1" x14ac:dyDescent="0.2">
      <c r="A964" s="131"/>
    </row>
    <row r="965" spans="1:1" x14ac:dyDescent="0.2">
      <c r="A965" s="131"/>
    </row>
    <row r="966" spans="1:1" x14ac:dyDescent="0.2">
      <c r="A966" s="131"/>
    </row>
    <row r="967" spans="1:1" x14ac:dyDescent="0.2">
      <c r="A967" s="131"/>
    </row>
    <row r="968" spans="1:1" x14ac:dyDescent="0.2">
      <c r="A968" s="131"/>
    </row>
    <row r="969" spans="1:1" x14ac:dyDescent="0.2">
      <c r="A969" s="131"/>
    </row>
    <row r="970" spans="1:1" x14ac:dyDescent="0.2">
      <c r="A970" s="131"/>
    </row>
    <row r="971" spans="1:1" x14ac:dyDescent="0.2">
      <c r="A971" s="131"/>
    </row>
    <row r="972" spans="1:1" x14ac:dyDescent="0.2">
      <c r="A972" s="131"/>
    </row>
    <row r="973" spans="1:1" x14ac:dyDescent="0.2">
      <c r="A973" s="131"/>
    </row>
    <row r="974" spans="1:1" x14ac:dyDescent="0.2">
      <c r="A974" s="131"/>
    </row>
    <row r="975" spans="1:1" x14ac:dyDescent="0.2">
      <c r="A975" s="131"/>
    </row>
    <row r="976" spans="1:1" x14ac:dyDescent="0.2">
      <c r="A976" s="131"/>
    </row>
    <row r="977" spans="1:1" x14ac:dyDescent="0.2">
      <c r="A977" s="131"/>
    </row>
    <row r="978" spans="1:1" x14ac:dyDescent="0.2">
      <c r="A978" s="131"/>
    </row>
    <row r="979" spans="1:1" x14ac:dyDescent="0.2">
      <c r="A979" s="131"/>
    </row>
    <row r="980" spans="1:1" x14ac:dyDescent="0.2">
      <c r="A980" s="131"/>
    </row>
    <row r="981" spans="1:1" x14ac:dyDescent="0.2">
      <c r="A981" s="131"/>
    </row>
    <row r="982" spans="1:1" x14ac:dyDescent="0.2">
      <c r="A982" s="131"/>
    </row>
    <row r="983" spans="1:1" x14ac:dyDescent="0.2">
      <c r="A983" s="131"/>
    </row>
    <row r="984" spans="1:1" x14ac:dyDescent="0.2">
      <c r="A984" s="131"/>
    </row>
    <row r="985" spans="1:1" x14ac:dyDescent="0.2">
      <c r="A985" s="131"/>
    </row>
    <row r="986" spans="1:1" x14ac:dyDescent="0.2">
      <c r="A986" s="131"/>
    </row>
    <row r="987" spans="1:1" x14ac:dyDescent="0.2">
      <c r="A987" s="131"/>
    </row>
    <row r="988" spans="1:1" x14ac:dyDescent="0.2">
      <c r="A988" s="131"/>
    </row>
    <row r="989" spans="1:1" x14ac:dyDescent="0.2">
      <c r="A989" s="131"/>
    </row>
    <row r="990" spans="1:1" x14ac:dyDescent="0.2">
      <c r="A990" s="131"/>
    </row>
    <row r="991" spans="1:1" x14ac:dyDescent="0.2">
      <c r="A991" s="131"/>
    </row>
    <row r="992" spans="1:1" x14ac:dyDescent="0.2">
      <c r="A992" s="131"/>
    </row>
    <row r="993" spans="1:1" x14ac:dyDescent="0.2">
      <c r="A993" s="131"/>
    </row>
    <row r="994" spans="1:1" x14ac:dyDescent="0.2">
      <c r="A994" s="131"/>
    </row>
    <row r="995" spans="1:1" x14ac:dyDescent="0.2">
      <c r="A995" s="131"/>
    </row>
    <row r="996" spans="1:1" x14ac:dyDescent="0.2">
      <c r="A996" s="131"/>
    </row>
    <row r="997" spans="1:1" x14ac:dyDescent="0.2">
      <c r="A997" s="131"/>
    </row>
    <row r="998" spans="1:1" x14ac:dyDescent="0.2">
      <c r="A998" s="131"/>
    </row>
    <row r="999" spans="1:1" x14ac:dyDescent="0.2">
      <c r="A999" s="131"/>
    </row>
    <row r="1000" spans="1:1" x14ac:dyDescent="0.2">
      <c r="A1000" s="131"/>
    </row>
    <row r="1001" spans="1:1" x14ac:dyDescent="0.2">
      <c r="A1001" s="131"/>
    </row>
    <row r="1002" spans="1:1" x14ac:dyDescent="0.2">
      <c r="A1002" s="131"/>
    </row>
    <row r="1003" spans="1:1" x14ac:dyDescent="0.2">
      <c r="A1003" s="131"/>
    </row>
    <row r="1004" spans="1:1" x14ac:dyDescent="0.2">
      <c r="A1004" s="131"/>
    </row>
    <row r="1005" spans="1:1" x14ac:dyDescent="0.2">
      <c r="A1005" s="131"/>
    </row>
    <row r="1006" spans="1:1" x14ac:dyDescent="0.2">
      <c r="A1006" s="131"/>
    </row>
    <row r="1007" spans="1:1" x14ac:dyDescent="0.2">
      <c r="A1007" s="131"/>
    </row>
    <row r="1008" spans="1:1" x14ac:dyDescent="0.2">
      <c r="A1008" s="131"/>
    </row>
    <row r="1009" spans="1:1" x14ac:dyDescent="0.2">
      <c r="A1009" s="131"/>
    </row>
    <row r="1010" spans="1:1" x14ac:dyDescent="0.2">
      <c r="A1010" s="131"/>
    </row>
    <row r="1011" spans="1:1" x14ac:dyDescent="0.2">
      <c r="A1011" s="131"/>
    </row>
    <row r="1012" spans="1:1" x14ac:dyDescent="0.2">
      <c r="A1012" s="131"/>
    </row>
    <row r="1013" spans="1:1" x14ac:dyDescent="0.2">
      <c r="A1013" s="131"/>
    </row>
    <row r="1014" spans="1:1" x14ac:dyDescent="0.2">
      <c r="A1014" s="131"/>
    </row>
    <row r="1015" spans="1:1" x14ac:dyDescent="0.2">
      <c r="A1015" s="131"/>
    </row>
    <row r="1016" spans="1:1" x14ac:dyDescent="0.2">
      <c r="A1016" s="131"/>
    </row>
    <row r="1017" spans="1:1" x14ac:dyDescent="0.2">
      <c r="A1017" s="131"/>
    </row>
    <row r="1018" spans="1:1" x14ac:dyDescent="0.2">
      <c r="A1018" s="131"/>
    </row>
    <row r="1019" spans="1:1" x14ac:dyDescent="0.2">
      <c r="A1019" s="131"/>
    </row>
    <row r="1020" spans="1:1" x14ac:dyDescent="0.2">
      <c r="A1020" s="131"/>
    </row>
    <row r="1021" spans="1:1" x14ac:dyDescent="0.2">
      <c r="A1021" s="131"/>
    </row>
    <row r="1022" spans="1:1" x14ac:dyDescent="0.2">
      <c r="A1022" s="131"/>
    </row>
    <row r="1023" spans="1:1" x14ac:dyDescent="0.2">
      <c r="A1023" s="131"/>
    </row>
    <row r="1024" spans="1:1" x14ac:dyDescent="0.2">
      <c r="A1024" s="131"/>
    </row>
    <row r="1025" spans="1:1" x14ac:dyDescent="0.2">
      <c r="A1025" s="131"/>
    </row>
    <row r="1026" spans="1:1" x14ac:dyDescent="0.2">
      <c r="A1026" s="131"/>
    </row>
    <row r="1027" spans="1:1" x14ac:dyDescent="0.2">
      <c r="A1027" s="131"/>
    </row>
    <row r="1028" spans="1:1" x14ac:dyDescent="0.2">
      <c r="A1028" s="131"/>
    </row>
    <row r="1029" spans="1:1" x14ac:dyDescent="0.2">
      <c r="A1029" s="131"/>
    </row>
    <row r="1030" spans="1:1" x14ac:dyDescent="0.2">
      <c r="A1030" s="131"/>
    </row>
    <row r="1031" spans="1:1" x14ac:dyDescent="0.2">
      <c r="A1031" s="131"/>
    </row>
    <row r="1032" spans="1:1" x14ac:dyDescent="0.2">
      <c r="A1032" s="131"/>
    </row>
    <row r="1033" spans="1:1" x14ac:dyDescent="0.2">
      <c r="A1033" s="131"/>
    </row>
    <row r="1034" spans="1:1" x14ac:dyDescent="0.2">
      <c r="A1034" s="131"/>
    </row>
    <row r="1035" spans="1:1" x14ac:dyDescent="0.2">
      <c r="A1035" s="131"/>
    </row>
    <row r="1036" spans="1:1" x14ac:dyDescent="0.2">
      <c r="A1036" s="131"/>
    </row>
    <row r="1037" spans="1:1" x14ac:dyDescent="0.2">
      <c r="A1037" s="131"/>
    </row>
    <row r="1038" spans="1:1" x14ac:dyDescent="0.2">
      <c r="A1038" s="131"/>
    </row>
    <row r="1039" spans="1:1" x14ac:dyDescent="0.2">
      <c r="A1039" s="131"/>
    </row>
    <row r="1040" spans="1:1" x14ac:dyDescent="0.2">
      <c r="A1040" s="131"/>
    </row>
    <row r="1041" spans="1:1" x14ac:dyDescent="0.2">
      <c r="A1041" s="131"/>
    </row>
    <row r="1042" spans="1:1" x14ac:dyDescent="0.2">
      <c r="A1042" s="131"/>
    </row>
    <row r="1043" spans="1:1" x14ac:dyDescent="0.2">
      <c r="A1043" s="131"/>
    </row>
    <row r="1044" spans="1:1" x14ac:dyDescent="0.2">
      <c r="A1044" s="131"/>
    </row>
    <row r="1045" spans="1:1" x14ac:dyDescent="0.2">
      <c r="A1045" s="131"/>
    </row>
    <row r="1046" spans="1:1" x14ac:dyDescent="0.2">
      <c r="A1046" s="131"/>
    </row>
    <row r="1047" spans="1:1" x14ac:dyDescent="0.2">
      <c r="A1047" s="131"/>
    </row>
    <row r="1048" spans="1:1" x14ac:dyDescent="0.2">
      <c r="A1048" s="131"/>
    </row>
    <row r="1049" spans="1:1" x14ac:dyDescent="0.2">
      <c r="A1049" s="131"/>
    </row>
    <row r="1050" spans="1:1" x14ac:dyDescent="0.2">
      <c r="A1050" s="131"/>
    </row>
    <row r="1051" spans="1:1" x14ac:dyDescent="0.2">
      <c r="A1051" s="131"/>
    </row>
    <row r="1052" spans="1:1" x14ac:dyDescent="0.2">
      <c r="A1052" s="131"/>
    </row>
    <row r="1053" spans="1:1" x14ac:dyDescent="0.2">
      <c r="A1053" s="131"/>
    </row>
    <row r="1054" spans="1:1" x14ac:dyDescent="0.2">
      <c r="A1054" s="131"/>
    </row>
    <row r="1055" spans="1:1" x14ac:dyDescent="0.2">
      <c r="A1055" s="131"/>
    </row>
    <row r="1056" spans="1:1" x14ac:dyDescent="0.2">
      <c r="A1056" s="131"/>
    </row>
    <row r="1057" spans="1:1" x14ac:dyDescent="0.2">
      <c r="A1057" s="131"/>
    </row>
    <row r="1058" spans="1:1" x14ac:dyDescent="0.2">
      <c r="A1058" s="131"/>
    </row>
    <row r="1059" spans="1:1" x14ac:dyDescent="0.2">
      <c r="A1059" s="131"/>
    </row>
    <row r="1060" spans="1:1" x14ac:dyDescent="0.2">
      <c r="A1060" s="131"/>
    </row>
    <row r="1061" spans="1:1" x14ac:dyDescent="0.2">
      <c r="A1061" s="131"/>
    </row>
    <row r="1062" spans="1:1" x14ac:dyDescent="0.2">
      <c r="A1062" s="131"/>
    </row>
    <row r="1063" spans="1:1" x14ac:dyDescent="0.2">
      <c r="A1063" s="131"/>
    </row>
    <row r="1064" spans="1:1" x14ac:dyDescent="0.2">
      <c r="A1064" s="131"/>
    </row>
    <row r="1065" spans="1:1" x14ac:dyDescent="0.2">
      <c r="A1065" s="131"/>
    </row>
    <row r="1066" spans="1:1" x14ac:dyDescent="0.2">
      <c r="A1066" s="131"/>
    </row>
    <row r="1067" spans="1:1" x14ac:dyDescent="0.2">
      <c r="A1067" s="131"/>
    </row>
    <row r="1068" spans="1:1" x14ac:dyDescent="0.2">
      <c r="A1068" s="131"/>
    </row>
    <row r="1069" spans="1:1" x14ac:dyDescent="0.2">
      <c r="A1069" s="131"/>
    </row>
    <row r="1070" spans="1:1" x14ac:dyDescent="0.2">
      <c r="A1070" s="131"/>
    </row>
    <row r="1071" spans="1:1" x14ac:dyDescent="0.2">
      <c r="A1071" s="131"/>
    </row>
    <row r="1072" spans="1:1" x14ac:dyDescent="0.2">
      <c r="A1072" s="131"/>
    </row>
    <row r="1073" spans="1:1" x14ac:dyDescent="0.2">
      <c r="A1073" s="131"/>
    </row>
    <row r="1074" spans="1:1" x14ac:dyDescent="0.2">
      <c r="A1074" s="131"/>
    </row>
    <row r="1075" spans="1:1" x14ac:dyDescent="0.2">
      <c r="A1075" s="131"/>
    </row>
    <row r="1076" spans="1:1" x14ac:dyDescent="0.2">
      <c r="A1076" s="131"/>
    </row>
    <row r="1077" spans="1:1" x14ac:dyDescent="0.2">
      <c r="A1077" s="131"/>
    </row>
    <row r="1078" spans="1:1" x14ac:dyDescent="0.2">
      <c r="A1078" s="131"/>
    </row>
    <row r="1079" spans="1:1" x14ac:dyDescent="0.2">
      <c r="A1079" s="131"/>
    </row>
    <row r="1080" spans="1:1" x14ac:dyDescent="0.2">
      <c r="A1080" s="131"/>
    </row>
    <row r="1081" spans="1:1" x14ac:dyDescent="0.2">
      <c r="A1081" s="131"/>
    </row>
    <row r="1082" spans="1:1" x14ac:dyDescent="0.2">
      <c r="A1082" s="131"/>
    </row>
    <row r="1083" spans="1:1" x14ac:dyDescent="0.2">
      <c r="A1083" s="131"/>
    </row>
    <row r="1084" spans="1:1" x14ac:dyDescent="0.2">
      <c r="A1084" s="131"/>
    </row>
    <row r="1085" spans="1:1" x14ac:dyDescent="0.2">
      <c r="A1085" s="131"/>
    </row>
    <row r="1086" spans="1:1" x14ac:dyDescent="0.2">
      <c r="A1086" s="131"/>
    </row>
    <row r="1087" spans="1:1" x14ac:dyDescent="0.2">
      <c r="A1087" s="131"/>
    </row>
    <row r="1088" spans="1:1" x14ac:dyDescent="0.2">
      <c r="A1088" s="131"/>
    </row>
    <row r="1089" spans="1:1" x14ac:dyDescent="0.2">
      <c r="A1089" s="131"/>
    </row>
    <row r="1090" spans="1:1" x14ac:dyDescent="0.2">
      <c r="A1090" s="131"/>
    </row>
    <row r="1091" spans="1:1" x14ac:dyDescent="0.2">
      <c r="A1091" s="131"/>
    </row>
    <row r="1092" spans="1:1" x14ac:dyDescent="0.2">
      <c r="A1092" s="131"/>
    </row>
    <row r="1093" spans="1:1" x14ac:dyDescent="0.2">
      <c r="A1093" s="131"/>
    </row>
    <row r="1094" spans="1:1" x14ac:dyDescent="0.2">
      <c r="A1094" s="131"/>
    </row>
    <row r="1095" spans="1:1" x14ac:dyDescent="0.2">
      <c r="A1095" s="131"/>
    </row>
    <row r="1096" spans="1:1" x14ac:dyDescent="0.2">
      <c r="A1096" s="131"/>
    </row>
    <row r="1097" spans="1:1" x14ac:dyDescent="0.2">
      <c r="A1097" s="131"/>
    </row>
    <row r="1098" spans="1:1" x14ac:dyDescent="0.2">
      <c r="A1098" s="131"/>
    </row>
    <row r="1099" spans="1:1" x14ac:dyDescent="0.2">
      <c r="A1099" s="131"/>
    </row>
    <row r="1100" spans="1:1" x14ac:dyDescent="0.2">
      <c r="A1100" s="131"/>
    </row>
    <row r="1101" spans="1:1" x14ac:dyDescent="0.2">
      <c r="A1101" s="131"/>
    </row>
    <row r="1102" spans="1:1" x14ac:dyDescent="0.2">
      <c r="A1102" s="131"/>
    </row>
    <row r="1103" spans="1:1" x14ac:dyDescent="0.2">
      <c r="A1103" s="131"/>
    </row>
    <row r="1104" spans="1:1" x14ac:dyDescent="0.2">
      <c r="A1104" s="131"/>
    </row>
    <row r="1105" spans="1:1" x14ac:dyDescent="0.2">
      <c r="A1105" s="131"/>
    </row>
    <row r="1106" spans="1:1" x14ac:dyDescent="0.2">
      <c r="A1106" s="131"/>
    </row>
    <row r="1107" spans="1:1" x14ac:dyDescent="0.2">
      <c r="A1107" s="131"/>
    </row>
    <row r="1108" spans="1:1" x14ac:dyDescent="0.2">
      <c r="A1108" s="131"/>
    </row>
    <row r="1109" spans="1:1" x14ac:dyDescent="0.2">
      <c r="A1109" s="131"/>
    </row>
    <row r="1110" spans="1:1" x14ac:dyDescent="0.2">
      <c r="A1110" s="131"/>
    </row>
    <row r="1111" spans="1:1" x14ac:dyDescent="0.2">
      <c r="A1111" s="131"/>
    </row>
    <row r="1112" spans="1:1" x14ac:dyDescent="0.2">
      <c r="A1112" s="131"/>
    </row>
    <row r="1113" spans="1:1" x14ac:dyDescent="0.2">
      <c r="A1113" s="131"/>
    </row>
    <row r="1114" spans="1:1" x14ac:dyDescent="0.2">
      <c r="A1114" s="131"/>
    </row>
    <row r="1115" spans="1:1" x14ac:dyDescent="0.2">
      <c r="A1115" s="131"/>
    </row>
    <row r="1116" spans="1:1" x14ac:dyDescent="0.2">
      <c r="A1116" s="131"/>
    </row>
    <row r="1117" spans="1:1" x14ac:dyDescent="0.2">
      <c r="A1117" s="131"/>
    </row>
    <row r="1118" spans="1:1" x14ac:dyDescent="0.2">
      <c r="A1118" s="131"/>
    </row>
    <row r="1119" spans="1:1" x14ac:dyDescent="0.2">
      <c r="A1119" s="131"/>
    </row>
    <row r="1120" spans="1:1" x14ac:dyDescent="0.2">
      <c r="A1120" s="131"/>
    </row>
    <row r="1121" spans="1:1" x14ac:dyDescent="0.2">
      <c r="A1121" s="131"/>
    </row>
    <row r="1122" spans="1:1" x14ac:dyDescent="0.2">
      <c r="A1122" s="131"/>
    </row>
    <row r="1123" spans="1:1" x14ac:dyDescent="0.2">
      <c r="A1123" s="131"/>
    </row>
    <row r="1124" spans="1:1" x14ac:dyDescent="0.2">
      <c r="A1124" s="131"/>
    </row>
    <row r="1125" spans="1:1" x14ac:dyDescent="0.2">
      <c r="A1125" s="131"/>
    </row>
    <row r="1126" spans="1:1" x14ac:dyDescent="0.2">
      <c r="A1126" s="131"/>
    </row>
    <row r="1127" spans="1:1" x14ac:dyDescent="0.2">
      <c r="A1127" s="131"/>
    </row>
    <row r="1128" spans="1:1" x14ac:dyDescent="0.2">
      <c r="A1128" s="131"/>
    </row>
    <row r="1129" spans="1:1" x14ac:dyDescent="0.2">
      <c r="A1129" s="131"/>
    </row>
    <row r="1130" spans="1:1" x14ac:dyDescent="0.2">
      <c r="A1130" s="131"/>
    </row>
    <row r="1131" spans="1:1" x14ac:dyDescent="0.2">
      <c r="A1131" s="131"/>
    </row>
    <row r="1132" spans="1:1" x14ac:dyDescent="0.2">
      <c r="A1132" s="131"/>
    </row>
    <row r="1133" spans="1:1" x14ac:dyDescent="0.2">
      <c r="A1133" s="131"/>
    </row>
    <row r="1134" spans="1:1" x14ac:dyDescent="0.2">
      <c r="A1134" s="131"/>
    </row>
    <row r="1135" spans="1:1" x14ac:dyDescent="0.2">
      <c r="A1135" s="131"/>
    </row>
    <row r="1136" spans="1:1" x14ac:dyDescent="0.2">
      <c r="A1136" s="131"/>
    </row>
    <row r="1137" spans="1:1" x14ac:dyDescent="0.2">
      <c r="A1137" s="131"/>
    </row>
    <row r="1138" spans="1:1" x14ac:dyDescent="0.2">
      <c r="A1138" s="131"/>
    </row>
    <row r="1139" spans="1:1" x14ac:dyDescent="0.2">
      <c r="A1139" s="131"/>
    </row>
    <row r="1140" spans="1:1" x14ac:dyDescent="0.2">
      <c r="A1140" s="131"/>
    </row>
    <row r="1141" spans="1:1" x14ac:dyDescent="0.2">
      <c r="A1141" s="131"/>
    </row>
    <row r="1142" spans="1:1" x14ac:dyDescent="0.2">
      <c r="A1142" s="131"/>
    </row>
    <row r="1143" spans="1:1" x14ac:dyDescent="0.2">
      <c r="A1143" s="131"/>
    </row>
    <row r="1144" spans="1:1" x14ac:dyDescent="0.2">
      <c r="A1144" s="131"/>
    </row>
    <row r="1145" spans="1:1" x14ac:dyDescent="0.2">
      <c r="A1145" s="131"/>
    </row>
    <row r="1146" spans="1:1" x14ac:dyDescent="0.2">
      <c r="A1146" s="131"/>
    </row>
    <row r="1147" spans="1:1" x14ac:dyDescent="0.2">
      <c r="A1147" s="131"/>
    </row>
    <row r="1148" spans="1:1" x14ac:dyDescent="0.2">
      <c r="A1148" s="131"/>
    </row>
    <row r="1149" spans="1:1" x14ac:dyDescent="0.2">
      <c r="A1149" s="131"/>
    </row>
    <row r="1150" spans="1:1" x14ac:dyDescent="0.2">
      <c r="A1150" s="131"/>
    </row>
    <row r="1151" spans="1:1" x14ac:dyDescent="0.2">
      <c r="A1151" s="131"/>
    </row>
    <row r="1152" spans="1:1" x14ac:dyDescent="0.2">
      <c r="A1152" s="131"/>
    </row>
    <row r="1153" spans="1:1" x14ac:dyDescent="0.2">
      <c r="A1153" s="131"/>
    </row>
    <row r="1154" spans="1:1" x14ac:dyDescent="0.2">
      <c r="A1154" s="131"/>
    </row>
    <row r="1155" spans="1:1" x14ac:dyDescent="0.2">
      <c r="A1155" s="131"/>
    </row>
    <row r="1156" spans="1:1" x14ac:dyDescent="0.2">
      <c r="A1156" s="131"/>
    </row>
    <row r="1157" spans="1:1" x14ac:dyDescent="0.2">
      <c r="A1157" s="131"/>
    </row>
    <row r="1158" spans="1:1" x14ac:dyDescent="0.2">
      <c r="A1158" s="131"/>
    </row>
    <row r="1159" spans="1:1" x14ac:dyDescent="0.2">
      <c r="A1159" s="131"/>
    </row>
    <row r="1160" spans="1:1" x14ac:dyDescent="0.2">
      <c r="A1160" s="131"/>
    </row>
    <row r="1161" spans="1:1" x14ac:dyDescent="0.2">
      <c r="A1161" s="131"/>
    </row>
    <row r="1162" spans="1:1" x14ac:dyDescent="0.2">
      <c r="A1162" s="131"/>
    </row>
    <row r="1163" spans="1:1" x14ac:dyDescent="0.2">
      <c r="A1163" s="131"/>
    </row>
    <row r="1164" spans="1:1" x14ac:dyDescent="0.2">
      <c r="A1164" s="131"/>
    </row>
    <row r="1165" spans="1:1" x14ac:dyDescent="0.2">
      <c r="A1165" s="131"/>
    </row>
    <row r="1166" spans="1:1" x14ac:dyDescent="0.2">
      <c r="A1166" s="131"/>
    </row>
    <row r="1167" spans="1:1" x14ac:dyDescent="0.2">
      <c r="A1167" s="131"/>
    </row>
    <row r="1168" spans="1:1" x14ac:dyDescent="0.2">
      <c r="A1168" s="131"/>
    </row>
    <row r="1169" spans="1:1" x14ac:dyDescent="0.2">
      <c r="A1169" s="131"/>
    </row>
    <row r="1170" spans="1:1" x14ac:dyDescent="0.2">
      <c r="A1170" s="131"/>
    </row>
    <row r="1171" spans="1:1" x14ac:dyDescent="0.2">
      <c r="A1171" s="131"/>
    </row>
    <row r="1172" spans="1:1" x14ac:dyDescent="0.2">
      <c r="A1172" s="131"/>
    </row>
    <row r="1173" spans="1:1" x14ac:dyDescent="0.2">
      <c r="A1173" s="131"/>
    </row>
    <row r="1174" spans="1:1" x14ac:dyDescent="0.2">
      <c r="A1174" s="131"/>
    </row>
    <row r="1175" spans="1:1" x14ac:dyDescent="0.2">
      <c r="A1175" s="131"/>
    </row>
    <row r="1176" spans="1:1" x14ac:dyDescent="0.2">
      <c r="A1176" s="131"/>
    </row>
    <row r="1177" spans="1:1" x14ac:dyDescent="0.2">
      <c r="A1177" s="131"/>
    </row>
    <row r="1178" spans="1:1" x14ac:dyDescent="0.2">
      <c r="A1178" s="131"/>
    </row>
    <row r="1179" spans="1:1" x14ac:dyDescent="0.2">
      <c r="A1179" s="131"/>
    </row>
    <row r="1180" spans="1:1" x14ac:dyDescent="0.2">
      <c r="A1180" s="131"/>
    </row>
    <row r="1181" spans="1:1" x14ac:dyDescent="0.2">
      <c r="A1181" s="131"/>
    </row>
    <row r="1182" spans="1:1" x14ac:dyDescent="0.2">
      <c r="A1182" s="131"/>
    </row>
    <row r="1183" spans="1:1" x14ac:dyDescent="0.2">
      <c r="A1183" s="131"/>
    </row>
    <row r="1184" spans="1:1" x14ac:dyDescent="0.2">
      <c r="A1184" s="131"/>
    </row>
    <row r="1185" spans="1:1" x14ac:dyDescent="0.2">
      <c r="A1185" s="131"/>
    </row>
    <row r="1186" spans="1:1" x14ac:dyDescent="0.2">
      <c r="A1186" s="131"/>
    </row>
    <row r="1187" spans="1:1" x14ac:dyDescent="0.2">
      <c r="A1187" s="131"/>
    </row>
    <row r="1188" spans="1:1" x14ac:dyDescent="0.2">
      <c r="A1188" s="131"/>
    </row>
    <row r="1189" spans="1:1" x14ac:dyDescent="0.2">
      <c r="A1189" s="131"/>
    </row>
    <row r="1190" spans="1:1" x14ac:dyDescent="0.2">
      <c r="A1190" s="131"/>
    </row>
    <row r="1191" spans="1:1" x14ac:dyDescent="0.2">
      <c r="A1191" s="131"/>
    </row>
    <row r="1192" spans="1:1" x14ac:dyDescent="0.2">
      <c r="A1192" s="131"/>
    </row>
    <row r="1193" spans="1:1" x14ac:dyDescent="0.2">
      <c r="A1193" s="131"/>
    </row>
    <row r="1194" spans="1:1" x14ac:dyDescent="0.2">
      <c r="A1194" s="131"/>
    </row>
    <row r="1195" spans="1:1" x14ac:dyDescent="0.2">
      <c r="A1195" s="131"/>
    </row>
    <row r="1196" spans="1:1" x14ac:dyDescent="0.2">
      <c r="A1196" s="131"/>
    </row>
    <row r="1197" spans="1:1" x14ac:dyDescent="0.2">
      <c r="A1197" s="131"/>
    </row>
    <row r="1198" spans="1:1" x14ac:dyDescent="0.2">
      <c r="A1198" s="131"/>
    </row>
    <row r="1199" spans="1:1" x14ac:dyDescent="0.2">
      <c r="A1199" s="131"/>
    </row>
    <row r="1200" spans="1:1" x14ac:dyDescent="0.2">
      <c r="A1200" s="131"/>
    </row>
    <row r="1201" spans="1:1" x14ac:dyDescent="0.2">
      <c r="A1201" s="131"/>
    </row>
    <row r="1202" spans="1:1" x14ac:dyDescent="0.2">
      <c r="A1202" s="131"/>
    </row>
    <row r="1203" spans="1:1" x14ac:dyDescent="0.2">
      <c r="A1203" s="131"/>
    </row>
    <row r="1204" spans="1:1" x14ac:dyDescent="0.2">
      <c r="A1204" s="131"/>
    </row>
    <row r="1205" spans="1:1" x14ac:dyDescent="0.2">
      <c r="A1205" s="131"/>
    </row>
    <row r="1206" spans="1:1" x14ac:dyDescent="0.2">
      <c r="A1206" s="131"/>
    </row>
    <row r="1207" spans="1:1" x14ac:dyDescent="0.2">
      <c r="A1207" s="131"/>
    </row>
    <row r="1208" spans="1:1" x14ac:dyDescent="0.2">
      <c r="A1208" s="131"/>
    </row>
    <row r="1209" spans="1:1" x14ac:dyDescent="0.2">
      <c r="A1209" s="131"/>
    </row>
    <row r="1210" spans="1:1" x14ac:dyDescent="0.2">
      <c r="A1210" s="131"/>
    </row>
    <row r="1211" spans="1:1" x14ac:dyDescent="0.2">
      <c r="A1211" s="131"/>
    </row>
    <row r="1212" spans="1:1" x14ac:dyDescent="0.2">
      <c r="A1212" s="131"/>
    </row>
    <row r="1213" spans="1:1" x14ac:dyDescent="0.2">
      <c r="A1213" s="131"/>
    </row>
    <row r="1214" spans="1:1" x14ac:dyDescent="0.2">
      <c r="A1214" s="131"/>
    </row>
    <row r="1215" spans="1:1" x14ac:dyDescent="0.2">
      <c r="A1215" s="131"/>
    </row>
    <row r="1216" spans="1:1" x14ac:dyDescent="0.2">
      <c r="A1216" s="131"/>
    </row>
    <row r="1217" spans="1:1" x14ac:dyDescent="0.2">
      <c r="A1217" s="131"/>
    </row>
    <row r="1218" spans="1:1" x14ac:dyDescent="0.2">
      <c r="A1218" s="131"/>
    </row>
    <row r="1219" spans="1:1" x14ac:dyDescent="0.2">
      <c r="A1219" s="131"/>
    </row>
    <row r="1220" spans="1:1" x14ac:dyDescent="0.2">
      <c r="A1220" s="131"/>
    </row>
    <row r="1221" spans="1:1" x14ac:dyDescent="0.2">
      <c r="A1221" s="131"/>
    </row>
    <row r="1222" spans="1:1" x14ac:dyDescent="0.2">
      <c r="A1222" s="131"/>
    </row>
    <row r="1223" spans="1:1" x14ac:dyDescent="0.2">
      <c r="A1223" s="131"/>
    </row>
    <row r="1224" spans="1:1" x14ac:dyDescent="0.2">
      <c r="A1224" s="131"/>
    </row>
    <row r="1225" spans="1:1" x14ac:dyDescent="0.2">
      <c r="A1225" s="131"/>
    </row>
    <row r="1226" spans="1:1" x14ac:dyDescent="0.2">
      <c r="A1226" s="131"/>
    </row>
    <row r="1227" spans="1:1" x14ac:dyDescent="0.2">
      <c r="A1227" s="131"/>
    </row>
    <row r="1228" spans="1:1" x14ac:dyDescent="0.2">
      <c r="A1228" s="131"/>
    </row>
    <row r="1229" spans="1:1" x14ac:dyDescent="0.2">
      <c r="A1229" s="131"/>
    </row>
    <row r="1230" spans="1:1" x14ac:dyDescent="0.2">
      <c r="A1230" s="131"/>
    </row>
    <row r="1231" spans="1:1" x14ac:dyDescent="0.2">
      <c r="A1231" s="131"/>
    </row>
    <row r="1232" spans="1:1" x14ac:dyDescent="0.2">
      <c r="A1232" s="131"/>
    </row>
    <row r="1233" spans="1:1" x14ac:dyDescent="0.2">
      <c r="A1233" s="131"/>
    </row>
    <row r="1234" spans="1:1" x14ac:dyDescent="0.2">
      <c r="A1234" s="131"/>
    </row>
    <row r="1235" spans="1:1" x14ac:dyDescent="0.2">
      <c r="A1235" s="131"/>
    </row>
    <row r="1236" spans="1:1" x14ac:dyDescent="0.2">
      <c r="A1236" s="131"/>
    </row>
    <row r="1237" spans="1:1" x14ac:dyDescent="0.2">
      <c r="A1237" s="131"/>
    </row>
    <row r="1238" spans="1:1" x14ac:dyDescent="0.2">
      <c r="A1238" s="131"/>
    </row>
    <row r="1239" spans="1:1" x14ac:dyDescent="0.2">
      <c r="A1239" s="131"/>
    </row>
    <row r="1240" spans="1:1" x14ac:dyDescent="0.2">
      <c r="A1240" s="131"/>
    </row>
    <row r="1241" spans="1:1" x14ac:dyDescent="0.2">
      <c r="A1241" s="131"/>
    </row>
    <row r="1242" spans="1:1" x14ac:dyDescent="0.2">
      <c r="A1242" s="131"/>
    </row>
    <row r="1243" spans="1:1" x14ac:dyDescent="0.2">
      <c r="A1243" s="131"/>
    </row>
    <row r="1244" spans="1:1" x14ac:dyDescent="0.2">
      <c r="A1244" s="131"/>
    </row>
    <row r="1245" spans="1:1" x14ac:dyDescent="0.2">
      <c r="A1245" s="131"/>
    </row>
    <row r="1246" spans="1:1" x14ac:dyDescent="0.2">
      <c r="A1246" s="131"/>
    </row>
    <row r="1247" spans="1:1" x14ac:dyDescent="0.2">
      <c r="A1247" s="131"/>
    </row>
    <row r="1248" spans="1:1" x14ac:dyDescent="0.2">
      <c r="A1248" s="131"/>
    </row>
    <row r="1249" spans="1:1" x14ac:dyDescent="0.2">
      <c r="A1249" s="131"/>
    </row>
    <row r="1250" spans="1:1" x14ac:dyDescent="0.2">
      <c r="A1250" s="131"/>
    </row>
    <row r="1251" spans="1:1" x14ac:dyDescent="0.2">
      <c r="A1251" s="131"/>
    </row>
    <row r="1252" spans="1:1" x14ac:dyDescent="0.2">
      <c r="A1252" s="131"/>
    </row>
    <row r="1253" spans="1:1" x14ac:dyDescent="0.2">
      <c r="A1253" s="131"/>
    </row>
    <row r="1254" spans="1:1" x14ac:dyDescent="0.2">
      <c r="A1254" s="131"/>
    </row>
    <row r="1255" spans="1:1" x14ac:dyDescent="0.2">
      <c r="A1255" s="131"/>
    </row>
    <row r="1256" spans="1:1" x14ac:dyDescent="0.2">
      <c r="A1256" s="131"/>
    </row>
    <row r="1257" spans="1:1" x14ac:dyDescent="0.2">
      <c r="A1257" s="131"/>
    </row>
    <row r="1258" spans="1:1" x14ac:dyDescent="0.2">
      <c r="A1258" s="131"/>
    </row>
    <row r="1259" spans="1:1" x14ac:dyDescent="0.2">
      <c r="A1259" s="131"/>
    </row>
    <row r="1260" spans="1:1" x14ac:dyDescent="0.2">
      <c r="A1260" s="131"/>
    </row>
    <row r="1261" spans="1:1" x14ac:dyDescent="0.2">
      <c r="A1261" s="131"/>
    </row>
    <row r="1262" spans="1:1" x14ac:dyDescent="0.2">
      <c r="A1262" s="131"/>
    </row>
    <row r="1263" spans="1:1" x14ac:dyDescent="0.2">
      <c r="A1263" s="131"/>
    </row>
    <row r="1264" spans="1:1" x14ac:dyDescent="0.2">
      <c r="A1264" s="131"/>
    </row>
    <row r="1265" spans="1:1" x14ac:dyDescent="0.2">
      <c r="A1265" s="131"/>
    </row>
    <row r="1266" spans="1:1" x14ac:dyDescent="0.2">
      <c r="A1266" s="131"/>
    </row>
    <row r="1267" spans="1:1" x14ac:dyDescent="0.2">
      <c r="A1267" s="131"/>
    </row>
    <row r="1268" spans="1:1" x14ac:dyDescent="0.2">
      <c r="A1268" s="131"/>
    </row>
    <row r="1269" spans="1:1" x14ac:dyDescent="0.2">
      <c r="A1269" s="131"/>
    </row>
    <row r="1270" spans="1:1" x14ac:dyDescent="0.2">
      <c r="A1270" s="131"/>
    </row>
    <row r="1271" spans="1:1" x14ac:dyDescent="0.2">
      <c r="A1271" s="131"/>
    </row>
    <row r="1272" spans="1:1" x14ac:dyDescent="0.2">
      <c r="A1272" s="131"/>
    </row>
    <row r="1273" spans="1:1" x14ac:dyDescent="0.2">
      <c r="A1273" s="131"/>
    </row>
    <row r="1274" spans="1:1" x14ac:dyDescent="0.2">
      <c r="A1274" s="131"/>
    </row>
    <row r="1275" spans="1:1" x14ac:dyDescent="0.2">
      <c r="A1275" s="131"/>
    </row>
    <row r="1276" spans="1:1" x14ac:dyDescent="0.2">
      <c r="A1276" s="131"/>
    </row>
    <row r="1277" spans="1:1" x14ac:dyDescent="0.2">
      <c r="A1277" s="131"/>
    </row>
    <row r="1278" spans="1:1" x14ac:dyDescent="0.2">
      <c r="A1278" s="131"/>
    </row>
    <row r="1279" spans="1:1" x14ac:dyDescent="0.2">
      <c r="A1279" s="131"/>
    </row>
    <row r="1280" spans="1:1" x14ac:dyDescent="0.2">
      <c r="A1280" s="131"/>
    </row>
    <row r="1281" spans="1:1" x14ac:dyDescent="0.2">
      <c r="A1281" s="131"/>
    </row>
    <row r="1282" spans="1:1" x14ac:dyDescent="0.2">
      <c r="A1282" s="131"/>
    </row>
    <row r="1283" spans="1:1" x14ac:dyDescent="0.2">
      <c r="A1283" s="131"/>
    </row>
    <row r="1284" spans="1:1" x14ac:dyDescent="0.2">
      <c r="A1284" s="131"/>
    </row>
    <row r="1285" spans="1:1" x14ac:dyDescent="0.2">
      <c r="A1285" s="131"/>
    </row>
    <row r="1286" spans="1:1" x14ac:dyDescent="0.2">
      <c r="A1286" s="131"/>
    </row>
    <row r="1287" spans="1:1" x14ac:dyDescent="0.2">
      <c r="A1287" s="131"/>
    </row>
    <row r="1288" spans="1:1" x14ac:dyDescent="0.2">
      <c r="A1288" s="131"/>
    </row>
    <row r="1289" spans="1:1" x14ac:dyDescent="0.2">
      <c r="A1289" s="131"/>
    </row>
    <row r="1290" spans="1:1" x14ac:dyDescent="0.2">
      <c r="A1290" s="131"/>
    </row>
    <row r="1291" spans="1:1" x14ac:dyDescent="0.2">
      <c r="A1291" s="131"/>
    </row>
    <row r="1292" spans="1:1" x14ac:dyDescent="0.2">
      <c r="A1292" s="131"/>
    </row>
    <row r="1293" spans="1:1" x14ac:dyDescent="0.2">
      <c r="A1293" s="131"/>
    </row>
    <row r="1294" spans="1:1" x14ac:dyDescent="0.2">
      <c r="A1294" s="131"/>
    </row>
    <row r="1295" spans="1:1" x14ac:dyDescent="0.2">
      <c r="A1295" s="131"/>
    </row>
    <row r="1296" spans="1:1" x14ac:dyDescent="0.2">
      <c r="A1296" s="131"/>
    </row>
    <row r="1297" spans="1:1" x14ac:dyDescent="0.2">
      <c r="A1297" s="131"/>
    </row>
    <row r="1298" spans="1:1" x14ac:dyDescent="0.2">
      <c r="A1298" s="131"/>
    </row>
    <row r="1299" spans="1:1" x14ac:dyDescent="0.2">
      <c r="A1299" s="131"/>
    </row>
    <row r="1300" spans="1:1" x14ac:dyDescent="0.2">
      <c r="A1300" s="131"/>
    </row>
    <row r="1301" spans="1:1" x14ac:dyDescent="0.2">
      <c r="A1301" s="131"/>
    </row>
    <row r="1302" spans="1:1" x14ac:dyDescent="0.2">
      <c r="A1302" s="131"/>
    </row>
    <row r="1303" spans="1:1" x14ac:dyDescent="0.2">
      <c r="A1303" s="131"/>
    </row>
    <row r="1304" spans="1:1" x14ac:dyDescent="0.2">
      <c r="A1304" s="131"/>
    </row>
    <row r="1305" spans="1:1" x14ac:dyDescent="0.2">
      <c r="A1305" s="131"/>
    </row>
    <row r="1306" spans="1:1" x14ac:dyDescent="0.2">
      <c r="A1306" s="131"/>
    </row>
    <row r="1307" spans="1:1" x14ac:dyDescent="0.2">
      <c r="A1307" s="131"/>
    </row>
    <row r="1308" spans="1:1" x14ac:dyDescent="0.2">
      <c r="A1308" s="131"/>
    </row>
    <row r="1309" spans="1:1" x14ac:dyDescent="0.2">
      <c r="A1309" s="131"/>
    </row>
    <row r="1310" spans="1:1" x14ac:dyDescent="0.2">
      <c r="A1310" s="131"/>
    </row>
    <row r="1311" spans="1:1" x14ac:dyDescent="0.2">
      <c r="A1311" s="131"/>
    </row>
    <row r="1312" spans="1:1" x14ac:dyDescent="0.2">
      <c r="A1312" s="131"/>
    </row>
    <row r="1313" spans="1:1" x14ac:dyDescent="0.2">
      <c r="A1313" s="131"/>
    </row>
    <row r="1314" spans="1:1" x14ac:dyDescent="0.2">
      <c r="A1314" s="131"/>
    </row>
    <row r="1315" spans="1:1" x14ac:dyDescent="0.2">
      <c r="A1315" s="131"/>
    </row>
    <row r="1316" spans="1:1" x14ac:dyDescent="0.2">
      <c r="A1316" s="131"/>
    </row>
    <row r="1317" spans="1:1" x14ac:dyDescent="0.2">
      <c r="A1317" s="131"/>
    </row>
    <row r="1318" spans="1:1" x14ac:dyDescent="0.2">
      <c r="A1318" s="131"/>
    </row>
    <row r="1319" spans="1:1" x14ac:dyDescent="0.2">
      <c r="A1319" s="131"/>
    </row>
    <row r="1320" spans="1:1" x14ac:dyDescent="0.2">
      <c r="A1320" s="131"/>
    </row>
    <row r="1321" spans="1:1" x14ac:dyDescent="0.2">
      <c r="A1321" s="131"/>
    </row>
    <row r="1322" spans="1:1" x14ac:dyDescent="0.2">
      <c r="A1322" s="131"/>
    </row>
    <row r="1323" spans="1:1" x14ac:dyDescent="0.2">
      <c r="A1323" s="131"/>
    </row>
    <row r="1324" spans="1:1" x14ac:dyDescent="0.2">
      <c r="A1324" s="131"/>
    </row>
    <row r="1325" spans="1:1" x14ac:dyDescent="0.2">
      <c r="A1325" s="131"/>
    </row>
    <row r="1326" spans="1:1" x14ac:dyDescent="0.2">
      <c r="A1326" s="131"/>
    </row>
    <row r="1327" spans="1:1" x14ac:dyDescent="0.2">
      <c r="A1327" s="131"/>
    </row>
    <row r="1328" spans="1:1" x14ac:dyDescent="0.2">
      <c r="A1328" s="131"/>
    </row>
    <row r="1329" spans="1:1" x14ac:dyDescent="0.2">
      <c r="A1329" s="131"/>
    </row>
    <row r="1330" spans="1:1" x14ac:dyDescent="0.2">
      <c r="A1330" s="131"/>
    </row>
    <row r="1331" spans="1:1" x14ac:dyDescent="0.2">
      <c r="A1331" s="131"/>
    </row>
    <row r="1332" spans="1:1" x14ac:dyDescent="0.2">
      <c r="A1332" s="131"/>
    </row>
    <row r="1333" spans="1:1" x14ac:dyDescent="0.2">
      <c r="A1333" s="131"/>
    </row>
    <row r="1334" spans="1:1" x14ac:dyDescent="0.2">
      <c r="A1334" s="131"/>
    </row>
    <row r="1335" spans="1:1" x14ac:dyDescent="0.2">
      <c r="A1335" s="131"/>
    </row>
    <row r="1336" spans="1:1" x14ac:dyDescent="0.2">
      <c r="A1336" s="131"/>
    </row>
    <row r="1337" spans="1:1" x14ac:dyDescent="0.2">
      <c r="A1337" s="131"/>
    </row>
    <row r="1338" spans="1:1" x14ac:dyDescent="0.2">
      <c r="A1338" s="131"/>
    </row>
    <row r="1339" spans="1:1" x14ac:dyDescent="0.2">
      <c r="A1339" s="131"/>
    </row>
    <row r="1340" spans="1:1" x14ac:dyDescent="0.2">
      <c r="A1340" s="131"/>
    </row>
    <row r="1341" spans="1:1" x14ac:dyDescent="0.2">
      <c r="A1341" s="131"/>
    </row>
    <row r="1342" spans="1:1" x14ac:dyDescent="0.2">
      <c r="A1342" s="131"/>
    </row>
    <row r="1343" spans="1:1" x14ac:dyDescent="0.2">
      <c r="A1343" s="131"/>
    </row>
    <row r="1344" spans="1:1" x14ac:dyDescent="0.2">
      <c r="A1344" s="131"/>
    </row>
    <row r="1345" spans="1:1" x14ac:dyDescent="0.2">
      <c r="A1345" s="131"/>
    </row>
    <row r="1346" spans="1:1" x14ac:dyDescent="0.2">
      <c r="A1346" s="131"/>
    </row>
    <row r="1347" spans="1:1" x14ac:dyDescent="0.2">
      <c r="A1347" s="131"/>
    </row>
    <row r="1348" spans="1:1" x14ac:dyDescent="0.2">
      <c r="A1348" s="131"/>
    </row>
    <row r="1349" spans="1:1" x14ac:dyDescent="0.2">
      <c r="A1349" s="131"/>
    </row>
    <row r="1350" spans="1:1" x14ac:dyDescent="0.2">
      <c r="A1350" s="131"/>
    </row>
    <row r="1351" spans="1:1" x14ac:dyDescent="0.2">
      <c r="A1351" s="131"/>
    </row>
    <row r="1352" spans="1:1" x14ac:dyDescent="0.2">
      <c r="A1352" s="131"/>
    </row>
    <row r="1353" spans="1:1" x14ac:dyDescent="0.2">
      <c r="A1353" s="131"/>
    </row>
    <row r="1354" spans="1:1" x14ac:dyDescent="0.2">
      <c r="A1354" s="131"/>
    </row>
    <row r="1355" spans="1:1" x14ac:dyDescent="0.2">
      <c r="A1355" s="131"/>
    </row>
    <row r="1356" spans="1:1" x14ac:dyDescent="0.2">
      <c r="A1356" s="131"/>
    </row>
    <row r="1357" spans="1:1" x14ac:dyDescent="0.2">
      <c r="A1357" s="131"/>
    </row>
    <row r="1358" spans="1:1" x14ac:dyDescent="0.2">
      <c r="A1358" s="131"/>
    </row>
    <row r="1359" spans="1:1" x14ac:dyDescent="0.2">
      <c r="A1359" s="131"/>
    </row>
    <row r="1360" spans="1:1" x14ac:dyDescent="0.2">
      <c r="A1360" s="131"/>
    </row>
    <row r="1361" spans="1:1" x14ac:dyDescent="0.2">
      <c r="A1361" s="131"/>
    </row>
    <row r="1362" spans="1:1" x14ac:dyDescent="0.2">
      <c r="A1362" s="131"/>
    </row>
    <row r="1363" spans="1:1" x14ac:dyDescent="0.2">
      <c r="A1363" s="131"/>
    </row>
    <row r="1364" spans="1:1" x14ac:dyDescent="0.2">
      <c r="A1364" s="131"/>
    </row>
    <row r="1365" spans="1:1" x14ac:dyDescent="0.2">
      <c r="A1365" s="131"/>
    </row>
    <row r="1366" spans="1:1" x14ac:dyDescent="0.2">
      <c r="A1366" s="131"/>
    </row>
    <row r="1367" spans="1:1" x14ac:dyDescent="0.2">
      <c r="A1367" s="131"/>
    </row>
    <row r="1368" spans="1:1" x14ac:dyDescent="0.2">
      <c r="A1368" s="131"/>
    </row>
    <row r="1369" spans="1:1" x14ac:dyDescent="0.2">
      <c r="A1369" s="131"/>
    </row>
    <row r="1370" spans="1:1" x14ac:dyDescent="0.2">
      <c r="A1370" s="131"/>
    </row>
    <row r="1371" spans="1:1" x14ac:dyDescent="0.2">
      <c r="A1371" s="131"/>
    </row>
    <row r="1372" spans="1:1" x14ac:dyDescent="0.2">
      <c r="A1372" s="131"/>
    </row>
    <row r="1373" spans="1:1" x14ac:dyDescent="0.2">
      <c r="A1373" s="131"/>
    </row>
    <row r="1374" spans="1:1" x14ac:dyDescent="0.2">
      <c r="A1374" s="131"/>
    </row>
    <row r="1375" spans="1:1" x14ac:dyDescent="0.2">
      <c r="A1375" s="131"/>
    </row>
    <row r="1376" spans="1:1" x14ac:dyDescent="0.2">
      <c r="A1376" s="131"/>
    </row>
    <row r="1377" spans="1:1" x14ac:dyDescent="0.2">
      <c r="A1377" s="131"/>
    </row>
    <row r="1378" spans="1:1" x14ac:dyDescent="0.2">
      <c r="A1378" s="131"/>
    </row>
    <row r="1379" spans="1:1" x14ac:dyDescent="0.2">
      <c r="A1379" s="131"/>
    </row>
    <row r="1380" spans="1:1" x14ac:dyDescent="0.2">
      <c r="A1380" s="131"/>
    </row>
    <row r="1381" spans="1:1" x14ac:dyDescent="0.2">
      <c r="A1381" s="131"/>
    </row>
    <row r="1382" spans="1:1" x14ac:dyDescent="0.2">
      <c r="A1382" s="131"/>
    </row>
    <row r="1383" spans="1:1" x14ac:dyDescent="0.2">
      <c r="A1383" s="131"/>
    </row>
    <row r="1384" spans="1:1" x14ac:dyDescent="0.2">
      <c r="A1384" s="131"/>
    </row>
    <row r="1385" spans="1:1" x14ac:dyDescent="0.2">
      <c r="A1385" s="131"/>
    </row>
    <row r="1386" spans="1:1" x14ac:dyDescent="0.2">
      <c r="A1386" s="131"/>
    </row>
    <row r="1387" spans="1:1" x14ac:dyDescent="0.2">
      <c r="A1387" s="131"/>
    </row>
    <row r="1388" spans="1:1" x14ac:dyDescent="0.2">
      <c r="A1388" s="131"/>
    </row>
    <row r="1389" spans="1:1" x14ac:dyDescent="0.2">
      <c r="A1389" s="131"/>
    </row>
    <row r="1390" spans="1:1" x14ac:dyDescent="0.2">
      <c r="A1390" s="131"/>
    </row>
    <row r="1391" spans="1:1" x14ac:dyDescent="0.2">
      <c r="A1391" s="131"/>
    </row>
    <row r="1392" spans="1:1" x14ac:dyDescent="0.2">
      <c r="A1392" s="131"/>
    </row>
    <row r="1393" spans="1:1" x14ac:dyDescent="0.2">
      <c r="A1393" s="131"/>
    </row>
    <row r="1394" spans="1:1" x14ac:dyDescent="0.2">
      <c r="A1394" s="131"/>
    </row>
    <row r="1395" spans="1:1" x14ac:dyDescent="0.2">
      <c r="A1395" s="131"/>
    </row>
    <row r="1396" spans="1:1" x14ac:dyDescent="0.2">
      <c r="A1396" s="131"/>
    </row>
    <row r="1397" spans="1:1" x14ac:dyDescent="0.2">
      <c r="A1397" s="131"/>
    </row>
    <row r="1398" spans="1:1" x14ac:dyDescent="0.2">
      <c r="A1398" s="131"/>
    </row>
    <row r="1399" spans="1:1" x14ac:dyDescent="0.2">
      <c r="A1399" s="131"/>
    </row>
    <row r="1400" spans="1:1" x14ac:dyDescent="0.2">
      <c r="A1400" s="131"/>
    </row>
    <row r="1401" spans="1:1" x14ac:dyDescent="0.2">
      <c r="A1401" s="131"/>
    </row>
    <row r="1402" spans="1:1" x14ac:dyDescent="0.2">
      <c r="A1402" s="131"/>
    </row>
    <row r="1403" spans="1:1" x14ac:dyDescent="0.2">
      <c r="A1403" s="131"/>
    </row>
    <row r="1404" spans="1:1" x14ac:dyDescent="0.2">
      <c r="A1404" s="131"/>
    </row>
    <row r="1405" spans="1:1" x14ac:dyDescent="0.2">
      <c r="A1405" s="131"/>
    </row>
    <row r="1406" spans="1:1" x14ac:dyDescent="0.2">
      <c r="A1406" s="131"/>
    </row>
    <row r="1407" spans="1:1" x14ac:dyDescent="0.2">
      <c r="A1407" s="131"/>
    </row>
    <row r="1408" spans="1:1" x14ac:dyDescent="0.2">
      <c r="A1408" s="131"/>
    </row>
    <row r="1409" spans="1:1" x14ac:dyDescent="0.2">
      <c r="A1409" s="131"/>
    </row>
    <row r="1410" spans="1:1" x14ac:dyDescent="0.2">
      <c r="A1410" s="131"/>
    </row>
    <row r="1411" spans="1:1" x14ac:dyDescent="0.2">
      <c r="A1411" s="131"/>
    </row>
    <row r="1412" spans="1:1" x14ac:dyDescent="0.2">
      <c r="A1412" s="131"/>
    </row>
    <row r="1413" spans="1:1" x14ac:dyDescent="0.2">
      <c r="A1413" s="131"/>
    </row>
    <row r="1414" spans="1:1" x14ac:dyDescent="0.2">
      <c r="A1414" s="131"/>
    </row>
    <row r="1415" spans="1:1" x14ac:dyDescent="0.2">
      <c r="A1415" s="131"/>
    </row>
    <row r="1416" spans="1:1" x14ac:dyDescent="0.2">
      <c r="A1416" s="131"/>
    </row>
    <row r="1417" spans="1:1" x14ac:dyDescent="0.2">
      <c r="A1417" s="131"/>
    </row>
    <row r="1418" spans="1:1" x14ac:dyDescent="0.2">
      <c r="A1418" s="131"/>
    </row>
    <row r="1419" spans="1:1" x14ac:dyDescent="0.2">
      <c r="A1419" s="131"/>
    </row>
    <row r="1420" spans="1:1" x14ac:dyDescent="0.2">
      <c r="A1420" s="131"/>
    </row>
    <row r="1421" spans="1:1" x14ac:dyDescent="0.2">
      <c r="A1421" s="131"/>
    </row>
    <row r="1422" spans="1:1" x14ac:dyDescent="0.2">
      <c r="A1422" s="131"/>
    </row>
    <row r="1423" spans="1:1" x14ac:dyDescent="0.2">
      <c r="A1423" s="131"/>
    </row>
    <row r="1424" spans="1:1" x14ac:dyDescent="0.2">
      <c r="A1424" s="131"/>
    </row>
    <row r="1425" spans="1:1" x14ac:dyDescent="0.2">
      <c r="A1425" s="131"/>
    </row>
    <row r="1426" spans="1:1" x14ac:dyDescent="0.2">
      <c r="A1426" s="131"/>
    </row>
    <row r="1427" spans="1:1" x14ac:dyDescent="0.2">
      <c r="A1427" s="131"/>
    </row>
    <row r="1428" spans="1:1" x14ac:dyDescent="0.2">
      <c r="A1428" s="131"/>
    </row>
    <row r="1429" spans="1:1" x14ac:dyDescent="0.2">
      <c r="A1429" s="131"/>
    </row>
    <row r="1430" spans="1:1" x14ac:dyDescent="0.2">
      <c r="A1430" s="131"/>
    </row>
    <row r="1431" spans="1:1" x14ac:dyDescent="0.2">
      <c r="A1431" s="131"/>
    </row>
    <row r="1432" spans="1:1" x14ac:dyDescent="0.2">
      <c r="A1432" s="131"/>
    </row>
    <row r="1433" spans="1:1" x14ac:dyDescent="0.2">
      <c r="A1433" s="131"/>
    </row>
    <row r="1434" spans="1:1" x14ac:dyDescent="0.2">
      <c r="A1434" s="131"/>
    </row>
    <row r="1435" spans="1:1" x14ac:dyDescent="0.2">
      <c r="A1435" s="131"/>
    </row>
    <row r="1436" spans="1:1" x14ac:dyDescent="0.2">
      <c r="A1436" s="131"/>
    </row>
    <row r="1437" spans="1:1" x14ac:dyDescent="0.2">
      <c r="A1437" s="131"/>
    </row>
    <row r="1438" spans="1:1" x14ac:dyDescent="0.2">
      <c r="A1438" s="131"/>
    </row>
    <row r="1439" spans="1:1" x14ac:dyDescent="0.2">
      <c r="A1439" s="131"/>
    </row>
    <row r="1440" spans="1:1" x14ac:dyDescent="0.2">
      <c r="A1440" s="131"/>
    </row>
    <row r="1441" spans="1:1" x14ac:dyDescent="0.2">
      <c r="A1441" s="131"/>
    </row>
    <row r="1442" spans="1:1" x14ac:dyDescent="0.2">
      <c r="A1442" s="131"/>
    </row>
    <row r="1443" spans="1:1" x14ac:dyDescent="0.2">
      <c r="A1443" s="131"/>
    </row>
    <row r="1444" spans="1:1" x14ac:dyDescent="0.2">
      <c r="A1444" s="131"/>
    </row>
    <row r="1445" spans="1:1" x14ac:dyDescent="0.2">
      <c r="A1445" s="131"/>
    </row>
    <row r="1446" spans="1:1" x14ac:dyDescent="0.2">
      <c r="A1446" s="131"/>
    </row>
    <row r="1447" spans="1:1" x14ac:dyDescent="0.2">
      <c r="A1447" s="131"/>
    </row>
    <row r="1448" spans="1:1" x14ac:dyDescent="0.2">
      <c r="A1448" s="131"/>
    </row>
    <row r="1449" spans="1:1" x14ac:dyDescent="0.2">
      <c r="A1449" s="131"/>
    </row>
    <row r="1450" spans="1:1" x14ac:dyDescent="0.2">
      <c r="A1450" s="131"/>
    </row>
    <row r="1451" spans="1:1" x14ac:dyDescent="0.2">
      <c r="A1451" s="131"/>
    </row>
    <row r="1452" spans="1:1" x14ac:dyDescent="0.2">
      <c r="A1452" s="131"/>
    </row>
    <row r="1453" spans="1:1" x14ac:dyDescent="0.2">
      <c r="A1453" s="131"/>
    </row>
    <row r="1454" spans="1:1" x14ac:dyDescent="0.2">
      <c r="A1454" s="131"/>
    </row>
    <row r="1455" spans="1:1" x14ac:dyDescent="0.2">
      <c r="A1455" s="131"/>
    </row>
    <row r="1456" spans="1:1" x14ac:dyDescent="0.2">
      <c r="A1456" s="131"/>
    </row>
    <row r="1457" spans="1:1" x14ac:dyDescent="0.2">
      <c r="A1457" s="131"/>
    </row>
    <row r="1458" spans="1:1" x14ac:dyDescent="0.2">
      <c r="A1458" s="131"/>
    </row>
    <row r="1459" spans="1:1" x14ac:dyDescent="0.2">
      <c r="A1459" s="131"/>
    </row>
    <row r="1460" spans="1:1" x14ac:dyDescent="0.2">
      <c r="A1460" s="131"/>
    </row>
    <row r="1461" spans="1:1" x14ac:dyDescent="0.2">
      <c r="A1461" s="131"/>
    </row>
    <row r="1462" spans="1:1" x14ac:dyDescent="0.2">
      <c r="A1462" s="131"/>
    </row>
    <row r="1463" spans="1:1" x14ac:dyDescent="0.2">
      <c r="A1463" s="131"/>
    </row>
    <row r="1464" spans="1:1" x14ac:dyDescent="0.2">
      <c r="A1464" s="131"/>
    </row>
    <row r="1465" spans="1:1" x14ac:dyDescent="0.2">
      <c r="A1465" s="131"/>
    </row>
    <row r="1466" spans="1:1" x14ac:dyDescent="0.2">
      <c r="A1466" s="131"/>
    </row>
    <row r="1467" spans="1:1" x14ac:dyDescent="0.2">
      <c r="A1467" s="131"/>
    </row>
    <row r="1468" spans="1:1" x14ac:dyDescent="0.2">
      <c r="A1468" s="131"/>
    </row>
    <row r="1469" spans="1:1" x14ac:dyDescent="0.2">
      <c r="A1469" s="131"/>
    </row>
    <row r="1470" spans="1:1" x14ac:dyDescent="0.2">
      <c r="A1470" s="131"/>
    </row>
    <row r="1471" spans="1:1" x14ac:dyDescent="0.2">
      <c r="A1471" s="131"/>
    </row>
    <row r="1472" spans="1:1" x14ac:dyDescent="0.2">
      <c r="A1472" s="131"/>
    </row>
    <row r="1473" spans="1:1" x14ac:dyDescent="0.2">
      <c r="A1473" s="131"/>
    </row>
    <row r="1474" spans="1:1" x14ac:dyDescent="0.2">
      <c r="A1474" s="131"/>
    </row>
    <row r="1475" spans="1:1" x14ac:dyDescent="0.2">
      <c r="A1475" s="131"/>
    </row>
    <row r="1476" spans="1:1" x14ac:dyDescent="0.2">
      <c r="A1476" s="131"/>
    </row>
    <row r="1477" spans="1:1" x14ac:dyDescent="0.2">
      <c r="A1477" s="131"/>
    </row>
    <row r="1478" spans="1:1" x14ac:dyDescent="0.2">
      <c r="A1478" s="131"/>
    </row>
    <row r="1479" spans="1:1" x14ac:dyDescent="0.2">
      <c r="A1479" s="131"/>
    </row>
    <row r="1480" spans="1:1" x14ac:dyDescent="0.2">
      <c r="A1480" s="131"/>
    </row>
    <row r="1481" spans="1:1" x14ac:dyDescent="0.2">
      <c r="A1481" s="131"/>
    </row>
    <row r="1482" spans="1:1" x14ac:dyDescent="0.2">
      <c r="A1482" s="131"/>
    </row>
    <row r="1483" spans="1:1" x14ac:dyDescent="0.2">
      <c r="A1483" s="131"/>
    </row>
    <row r="1484" spans="1:1" x14ac:dyDescent="0.2">
      <c r="A1484" s="131"/>
    </row>
    <row r="1485" spans="1:1" x14ac:dyDescent="0.2">
      <c r="A1485" s="131"/>
    </row>
    <row r="1486" spans="1:1" x14ac:dyDescent="0.2">
      <c r="A1486" s="131"/>
    </row>
    <row r="1487" spans="1:1" x14ac:dyDescent="0.2">
      <c r="A1487" s="131"/>
    </row>
    <row r="1488" spans="1:1" x14ac:dyDescent="0.2">
      <c r="A1488" s="131"/>
    </row>
    <row r="1489" spans="1:1" x14ac:dyDescent="0.2">
      <c r="A1489" s="131"/>
    </row>
    <row r="1490" spans="1:1" x14ac:dyDescent="0.2">
      <c r="A1490" s="131"/>
    </row>
    <row r="1491" spans="1:1" x14ac:dyDescent="0.2">
      <c r="A1491" s="131"/>
    </row>
    <row r="1492" spans="1:1" x14ac:dyDescent="0.2">
      <c r="A1492" s="131"/>
    </row>
    <row r="1493" spans="1:1" x14ac:dyDescent="0.2">
      <c r="A1493" s="131"/>
    </row>
    <row r="1494" spans="1:1" x14ac:dyDescent="0.2">
      <c r="A1494" s="131"/>
    </row>
    <row r="1495" spans="1:1" x14ac:dyDescent="0.2">
      <c r="A1495" s="131"/>
    </row>
    <row r="1496" spans="1:1" x14ac:dyDescent="0.2">
      <c r="A1496" s="131"/>
    </row>
    <row r="1497" spans="1:1" x14ac:dyDescent="0.2">
      <c r="A1497" s="131"/>
    </row>
    <row r="1498" spans="1:1" x14ac:dyDescent="0.2">
      <c r="A1498" s="131"/>
    </row>
    <row r="1499" spans="1:1" x14ac:dyDescent="0.2">
      <c r="A1499" s="131"/>
    </row>
    <row r="1500" spans="1:1" x14ac:dyDescent="0.2">
      <c r="A1500" s="131"/>
    </row>
    <row r="1501" spans="1:1" x14ac:dyDescent="0.2">
      <c r="A1501" s="131"/>
    </row>
    <row r="1502" spans="1:1" x14ac:dyDescent="0.2">
      <c r="A1502" s="131"/>
    </row>
    <row r="1503" spans="1:1" x14ac:dyDescent="0.2">
      <c r="A1503" s="131"/>
    </row>
    <row r="1504" spans="1:1" x14ac:dyDescent="0.2">
      <c r="A1504" s="131"/>
    </row>
    <row r="1505" spans="1:1" x14ac:dyDescent="0.2">
      <c r="A1505" s="131"/>
    </row>
    <row r="1506" spans="1:1" x14ac:dyDescent="0.2">
      <c r="A1506" s="131"/>
    </row>
    <row r="1507" spans="1:1" x14ac:dyDescent="0.2">
      <c r="A1507" s="131"/>
    </row>
    <row r="1508" spans="1:1" x14ac:dyDescent="0.2">
      <c r="A1508" s="131"/>
    </row>
    <row r="1509" spans="1:1" x14ac:dyDescent="0.2">
      <c r="A1509" s="131"/>
    </row>
    <row r="1510" spans="1:1" x14ac:dyDescent="0.2">
      <c r="A1510" s="131"/>
    </row>
    <row r="1511" spans="1:1" x14ac:dyDescent="0.2">
      <c r="A1511" s="131"/>
    </row>
    <row r="1512" spans="1:1" x14ac:dyDescent="0.2">
      <c r="A1512" s="131"/>
    </row>
    <row r="1513" spans="1:1" x14ac:dyDescent="0.2">
      <c r="A1513" s="131"/>
    </row>
    <row r="1514" spans="1:1" x14ac:dyDescent="0.2">
      <c r="A1514" s="131"/>
    </row>
    <row r="1515" spans="1:1" x14ac:dyDescent="0.2">
      <c r="A1515" s="131"/>
    </row>
    <row r="1516" spans="1:1" x14ac:dyDescent="0.2">
      <c r="A1516" s="131"/>
    </row>
    <row r="1517" spans="1:1" x14ac:dyDescent="0.2">
      <c r="A1517" s="131"/>
    </row>
    <row r="1518" spans="1:1" x14ac:dyDescent="0.2">
      <c r="A1518" s="131"/>
    </row>
  </sheetData>
  <mergeCells count="10">
    <mergeCell ref="B32:C32"/>
    <mergeCell ref="E32:F32"/>
    <mergeCell ref="A72:G73"/>
    <mergeCell ref="B74:C74"/>
    <mergeCell ref="E74:F74"/>
    <mergeCell ref="A30:G31"/>
    <mergeCell ref="A1:G1"/>
    <mergeCell ref="A2:G3"/>
    <mergeCell ref="B4:C4"/>
    <mergeCell ref="E4:F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Katjiuanjo, Mutu</cp:lastModifiedBy>
  <dcterms:created xsi:type="dcterms:W3CDTF">2022-10-27T11:09:16Z</dcterms:created>
  <dcterms:modified xsi:type="dcterms:W3CDTF">2023-09-01T06:11:46Z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