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C2DA8DE9-1F4A-431A-B325-1643E810C19D}" xr6:coauthVersionLast="45" xr6:coauthVersionMax="45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H71" i="37" l="1"/>
  <c r="B71" i="37"/>
  <c r="B31" i="37"/>
  <c r="H31" i="37"/>
  <c r="H30" i="36"/>
  <c r="B30" i="36"/>
  <c r="B20" i="36"/>
  <c r="H20" i="36"/>
  <c r="B30" i="4" l="1"/>
  <c r="B19" i="4"/>
  <c r="B14" i="4"/>
  <c r="C28" i="4"/>
  <c r="C26" i="4"/>
  <c r="C24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<sst xmlns="http://schemas.openxmlformats.org/spreadsheetml/2006/main" count="331" uniqueCount="128">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</sst>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</numFmts>
  <fonts count="1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24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6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70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188" fontId="128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6" fillId="0" borderId="0"/>
    <xf numFmtId="188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</cellStyleXfs>
  <cellXfs count="298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173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3" fontId="94" fillId="23" borderId="16" xfId="640" applyNumberFormat="1" applyFont="1" applyFill="1" applyBorder="1" applyAlignment="1">
      <alignment horizontal="right"/>
    </xf>
    <xf numFmtId="173" fontId="53" fillId="23" borderId="25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3" fontId="116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3" fillId="63" borderId="23" xfId="620" applyNumberFormat="1" applyFont="1" applyFill="1" applyBorder="1" applyAlignment="1">
      <alignment horizontal="left" indent="1"/>
    </xf>
    <xf numFmtId="173" fontId="117" fillId="63" borderId="23" xfId="620" applyNumberFormat="1" applyFont="1" applyFill="1" applyBorder="1" applyAlignment="1">
      <alignment horizontal="left" indent="2"/>
    </xf>
    <xf numFmtId="173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6" fillId="63" borderId="24" xfId="620" applyNumberFormat="1" applyFont="1" applyFill="1" applyBorder="1" applyAlignment="1">
      <alignment horizontal="left" indent="1"/>
    </xf>
    <xf numFmtId="173" fontId="118" fillId="63" borderId="36" xfId="620" applyNumberFormat="1" applyFont="1" applyFill="1" applyBorder="1" applyAlignment="1">
      <alignment horizontal="right"/>
    </xf>
    <xf numFmtId="173" fontId="119" fillId="63" borderId="36" xfId="620" applyNumberFormat="1" applyFont="1" applyFill="1" applyBorder="1" applyAlignment="1">
      <alignment horizontal="right"/>
    </xf>
    <xf numFmtId="173" fontId="119" fillId="63" borderId="35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73" fontId="118" fillId="63" borderId="37" xfId="620" applyNumberFormat="1" applyFont="1" applyFill="1" applyBorder="1" applyAlignment="1">
      <alignment horizontal="right"/>
    </xf>
    <xf numFmtId="173" fontId="118" fillId="63" borderId="38" xfId="620" applyNumberFormat="1" applyFont="1" applyFill="1" applyBorder="1" applyAlignment="1">
      <alignment horizontal="right"/>
    </xf>
    <xf numFmtId="185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1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9" fillId="64" borderId="19" xfId="620" applyNumberFormat="1" applyFont="1" applyFill="1" applyBorder="1" applyAlignment="1">
      <alignment horizontal="right"/>
    </xf>
    <xf numFmtId="173" fontId="119" fillId="64" borderId="0" xfId="620" applyNumberFormat="1" applyFont="1" applyFill="1" applyAlignment="1">
      <alignment horizontal="right"/>
    </xf>
    <xf numFmtId="173" fontId="119" fillId="64" borderId="36" xfId="620" applyNumberFormat="1" applyFont="1" applyFill="1" applyBorder="1" applyAlignment="1">
      <alignment horizontal="right"/>
    </xf>
    <xf numFmtId="173" fontId="119" fillId="64" borderId="35" xfId="620" applyNumberFormat="1" applyFont="1" applyFill="1" applyBorder="1" applyAlignment="1">
      <alignment horizontal="right"/>
    </xf>
    <xf numFmtId="173" fontId="118" fillId="64" borderId="46" xfId="620" applyNumberFormat="1" applyFont="1" applyFill="1" applyBorder="1" applyAlignment="1">
      <alignment horizontal="right"/>
    </xf>
    <xf numFmtId="173" fontId="118" fillId="64" borderId="14" xfId="620" applyNumberFormat="1" applyFont="1" applyFill="1" applyBorder="1" applyAlignment="1">
      <alignment horizontal="right"/>
    </xf>
    <xf numFmtId="173" fontId="118" fillId="64" borderId="37" xfId="620" applyNumberFormat="1" applyFont="1" applyFill="1" applyBorder="1" applyAlignment="1">
      <alignment horizontal="right"/>
    </xf>
    <xf numFmtId="173" fontId="118" fillId="64" borderId="38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5" fontId="119" fillId="63" borderId="34" xfId="346" applyNumberFormat="1" applyFont="1" applyFill="1" applyBorder="1" applyAlignment="1">
      <alignment horizontal="right"/>
    </xf>
    <xf numFmtId="182" fontId="119" fillId="63" borderId="34" xfId="620" applyNumberFormat="1" applyFont="1" applyFill="1" applyBorder="1" applyAlignment="1">
      <alignment horizontal="right"/>
    </xf>
    <xf numFmtId="182" fontId="119" fillId="63" borderId="35" xfId="620" applyNumberFormat="1" applyFont="1" applyFill="1" applyBorder="1" applyAlignment="1">
      <alignment horizontal="right"/>
    </xf>
    <xf numFmtId="182" fontId="119" fillId="63" borderId="48" xfId="620" applyNumberFormat="1" applyFont="1" applyFill="1" applyBorder="1" applyAlignment="1">
      <alignment horizontal="right"/>
    </xf>
    <xf numFmtId="182" fontId="119" fillId="63" borderId="38" xfId="620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85" fontId="119" fillId="63" borderId="36" xfId="346" applyNumberFormat="1" applyFont="1" applyFill="1" applyBorder="1" applyAlignment="1">
      <alignment horizontal="right"/>
    </xf>
    <xf numFmtId="185" fontId="119" fillId="64" borderId="36" xfId="346" applyNumberFormat="1" applyFont="1" applyFill="1" applyBorder="1" applyAlignment="1">
      <alignment horizontal="right"/>
    </xf>
    <xf numFmtId="185" fontId="47" fillId="63" borderId="36" xfId="346" applyNumberFormat="1" applyFont="1" applyFill="1" applyBorder="1" applyAlignment="1">
      <alignment horizontal="right"/>
    </xf>
    <xf numFmtId="173" fontId="47" fillId="63" borderId="36" xfId="620" applyNumberFormat="1" applyFont="1" applyFill="1" applyBorder="1" applyAlignment="1">
      <alignment horizontal="right"/>
    </xf>
    <xf numFmtId="173" fontId="47" fillId="63" borderId="35" xfId="620" applyNumberFormat="1" applyFont="1" applyFill="1" applyBorder="1" applyAlignment="1">
      <alignment horizontal="right"/>
    </xf>
    <xf numFmtId="185" fontId="118" fillId="63" borderId="37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6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7" fillId="64" borderId="36" xfId="620" applyNumberFormat="1" applyFont="1" applyFill="1" applyBorder="1" applyAlignment="1">
      <alignment horizontal="center"/>
    </xf>
    <xf numFmtId="173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71" fontId="0" fillId="0" borderId="0" xfId="321" applyFont="1"/>
    <xf numFmtId="173" fontId="118" fillId="64" borderId="47" xfId="620" applyNumberFormat="1" applyFont="1" applyFill="1" applyBorder="1" applyAlignment="1">
      <alignment horizontal="right"/>
    </xf>
    <xf numFmtId="173" fontId="118" fillId="64" borderId="34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9" fillId="64" borderId="41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/>
    <xf numFmtId="173" fontId="118" fillId="64" borderId="36" xfId="620" applyNumberFormat="1" applyFont="1" applyFill="1" applyBorder="1"/>
    <xf numFmtId="173" fontId="119" fillId="64" borderId="36" xfId="620" applyNumberFormat="1" applyFont="1" applyFill="1" applyBorder="1"/>
    <xf numFmtId="173" fontId="118" fillId="64" borderId="35" xfId="620" applyNumberFormat="1" applyFont="1" applyFill="1" applyBorder="1"/>
    <xf numFmtId="173" fontId="119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8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8" fillId="64" borderId="38" xfId="620" applyNumberFormat="1" applyFont="1" applyFill="1" applyBorder="1"/>
    <xf numFmtId="173" fontId="2" fillId="0" borderId="0" xfId="571" applyNumberFormat="1" applyFont="1"/>
    <xf numFmtId="173" fontId="117" fillId="64" borderId="37" xfId="620" applyNumberFormat="1" applyFont="1" applyFill="1" applyBorder="1"/>
    <xf numFmtId="173" fontId="117" fillId="64" borderId="38" xfId="620" applyNumberFormat="1" applyFont="1" applyFill="1" applyBorder="1"/>
    <xf numFmtId="0" fontId="5" fillId="0" borderId="26" xfId="620" applyFont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2" fillId="62" borderId="30" xfId="620" applyFont="1" applyFill="1" applyBorder="1" applyAlignment="1">
      <alignment horizontal="center"/>
    </xf>
    <xf numFmtId="0" fontId="122" fillId="62" borderId="26" xfId="620" applyFont="1" applyFill="1" applyBorder="1" applyAlignment="1">
      <alignment horizontal="center"/>
    </xf>
    <xf numFmtId="0" fontId="122" fillId="62" borderId="31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2" fillId="62" borderId="54" xfId="620" applyNumberFormat="1" applyFont="1" applyFill="1" applyBorder="1" applyAlignment="1">
      <alignment horizontal="center"/>
    </xf>
    <xf numFmtId="173" fontId="122" fillId="62" borderId="52" xfId="620" applyNumberFormat="1" applyFont="1" applyFill="1" applyBorder="1" applyAlignment="1">
      <alignment horizontal="center"/>
    </xf>
    <xf numFmtId="173" fontId="122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24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1" xfId="2213" xr:uid="{00000000-0005-0000-0000-0000C7130000}"/>
    <cellStyle name="Vírgula 12" xfId="2224" xr:uid="{00000000-0005-0000-0000-0000C8130000}"/>
    <cellStyle name="Vírgula 13" xfId="2244" xr:uid="{00000000-0005-0000-0000-0000C9130000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6" xfId="2191" xr:uid="{00000000-0005-0000-0000-0000CD130000}"/>
    <cellStyle name="Vírgula 2" xfId="2193" xr:uid="{00000000-0005-0000-0000-0000CE130000}"/>
    <cellStyle name="Vírgula 2 2" xfId="2194" xr:uid="{00000000-0005-0000-0000-0000CF130000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3" xfId="2196" xr:uid="{00000000-0005-0000-0000-0000B0150000}"/>
    <cellStyle name="Vírgula 3 2" xfId="2197" xr:uid="{00000000-0005-0000-0000-0000B1150000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4" xfId="2199" xr:uid="{00000000-0005-0000-0000-000092170000}"/>
    <cellStyle name="Vírgula 5" xfId="2200" xr:uid="{00000000-0005-0000-0000-000093170000}"/>
    <cellStyle name="Vírgula 6" xfId="2201" xr:uid="{00000000-0005-0000-0000-000094170000}"/>
    <cellStyle name="Vírgula 7" xfId="2202" xr:uid="{00000000-0005-0000-0000-000095170000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NA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NA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[18]IR!$C$321:$D$359</c:f>
              <c:multiLvlStrCache>
                <c:ptCount val="3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[18]IR!$M$321:$M$359</c:f>
              <c:numCache>
                <c:formatCode>General</c:formatCode>
                <c:ptCount val="39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10.11</c:v>
                </c:pt>
                <c:pt idx="25">
                  <c:v>10.01</c:v>
                </c:pt>
                <c:pt idx="26">
                  <c:v>10.08</c:v>
                </c:pt>
                <c:pt idx="27">
                  <c:v>9.91</c:v>
                </c:pt>
                <c:pt idx="28">
                  <c:v>9.91</c:v>
                </c:pt>
                <c:pt idx="29">
                  <c:v>10.039999999999999</c:v>
                </c:pt>
                <c:pt idx="30">
                  <c:v>10.06</c:v>
                </c:pt>
                <c:pt idx="31">
                  <c:v>9.77</c:v>
                </c:pt>
                <c:pt idx="32">
                  <c:v>9.74</c:v>
                </c:pt>
                <c:pt idx="33">
                  <c:v>9.65</c:v>
                </c:pt>
                <c:pt idx="34">
                  <c:v>9.5299999999999994</c:v>
                </c:pt>
                <c:pt idx="35">
                  <c:v>9.6999999999999993</c:v>
                </c:pt>
                <c:pt idx="36">
                  <c:v>9.832633193442561</c:v>
                </c:pt>
                <c:pt idx="37">
                  <c:v>9.6335551508596637</c:v>
                </c:pt>
                <c:pt idx="38">
                  <c:v>9.35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2D-46C9-AFED-4C1D6FD26A05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[18]IR!$C$321:$D$359</c:f>
              <c:multiLvlStrCache>
                <c:ptCount val="3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[18]IR!$F$321:$F$359</c:f>
              <c:numCache>
                <c:formatCode>General</c:formatCode>
                <c:ptCount val="39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6.25</c:v>
                </c:pt>
                <c:pt idx="38">
                  <c:v>5.25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32D-46C9-AFED-4C1D6FD26A05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[18]IR!$C$321:$D$359</c:f>
              <c:multiLvlStrCache>
                <c:ptCount val="3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[18]IR!$L$321:$L$359</c:f>
              <c:numCache>
                <c:formatCode>General</c:formatCode>
                <c:ptCount val="39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5.63</c:v>
                </c:pt>
                <c:pt idx="25">
                  <c:v>5.61</c:v>
                </c:pt>
                <c:pt idx="26">
                  <c:v>5.93</c:v>
                </c:pt>
                <c:pt idx="27">
                  <c:v>5.98</c:v>
                </c:pt>
                <c:pt idx="28">
                  <c:v>5.75</c:v>
                </c:pt>
                <c:pt idx="29">
                  <c:v>5.95</c:v>
                </c:pt>
                <c:pt idx="30">
                  <c:v>5.8133368442829925</c:v>
                </c:pt>
                <c:pt idx="31">
                  <c:v>5.77</c:v>
                </c:pt>
                <c:pt idx="32">
                  <c:v>5.55</c:v>
                </c:pt>
                <c:pt idx="33">
                  <c:v>5.54</c:v>
                </c:pt>
                <c:pt idx="34">
                  <c:v>5.49</c:v>
                </c:pt>
                <c:pt idx="35">
                  <c:v>5.45</c:v>
                </c:pt>
                <c:pt idx="36">
                  <c:v>5.4965390743130662</c:v>
                </c:pt>
                <c:pt idx="37">
                  <c:v>5.4540693026900637</c:v>
                </c:pt>
                <c:pt idx="38">
                  <c:v>5.29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2D-46C9-AFED-4C1D6FD26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-NCPI'!$A$145:$B$183</c:f>
              <c:multiLvlStrCache>
                <c:ptCount val="3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'[18]Inflation CPIX -NCPI'!$E$145:$E$183</c:f>
              <c:numCache>
                <c:formatCode>General</c:formatCode>
                <c:ptCount val="39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4.5029590869654754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  <c:pt idx="31">
                  <c:v>3.7054196386323497</c:v>
                </c:pt>
                <c:pt idx="32">
                  <c:v>3.2589554606163205</c:v>
                </c:pt>
                <c:pt idx="33">
                  <c:v>3.0153102423883524</c:v>
                </c:pt>
                <c:pt idx="34">
                  <c:v>2.4605516508823229</c:v>
                </c:pt>
                <c:pt idx="35">
                  <c:v>2.587889962856039</c:v>
                </c:pt>
                <c:pt idx="36">
                  <c:v>2.0503183988268319</c:v>
                </c:pt>
                <c:pt idx="37">
                  <c:v>2.4502024256760677</c:v>
                </c:pt>
                <c:pt idx="38">
                  <c:v>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E3-4858-B79D-9BB0DE015AD2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-NCPI'!$A$145:$B$183</c:f>
              <c:multiLvlStrCache>
                <c:ptCount val="3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'[18]Inflation CPIX -NCPI'!$D$145:$D$183</c:f>
              <c:numCache>
                <c:formatCode>General</c:formatCode>
                <c:ptCount val="39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  <c:pt idx="31">
                  <c:v>4.3</c:v>
                </c:pt>
                <c:pt idx="32">
                  <c:v>4.0999999999999996</c:v>
                </c:pt>
                <c:pt idx="33">
                  <c:v>3.7</c:v>
                </c:pt>
                <c:pt idx="34">
                  <c:v>3.6</c:v>
                </c:pt>
                <c:pt idx="35">
                  <c:v>4</c:v>
                </c:pt>
                <c:pt idx="36">
                  <c:v>4.5</c:v>
                </c:pt>
                <c:pt idx="37">
                  <c:v>4.5999999999999996</c:v>
                </c:pt>
                <c:pt idx="38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3-4858-B79D-9BB0DE015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82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March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</xdr:row>
      <xdr:rowOff>52916</xdr:rowOff>
    </xdr:from>
    <xdr:to>
      <xdr:col>10</xdr:col>
      <xdr:colOff>63500</xdr:colOff>
      <xdr:row>16</xdr:row>
      <xdr:rowOff>42333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DDEF6F0C-2545-4E68-AF36-2430539C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19</xdr:row>
      <xdr:rowOff>0</xdr:rowOff>
    </xdr:from>
    <xdr:to>
      <xdr:col>10</xdr:col>
      <xdr:colOff>95250</xdr:colOff>
      <xdr:row>33</xdr:row>
      <xdr:rowOff>158750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A13565-C1AF-4114-9F4E-0F6993B5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2.4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5.29</v>
          </cell>
          <cell r="M359">
            <v>9.35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2" t="s">
        <v>96</v>
      </c>
      <c r="B1" s="243"/>
      <c r="C1" s="243"/>
      <c r="D1" s="243"/>
      <c r="E1" s="243"/>
      <c r="F1" s="243"/>
      <c r="G1" s="243"/>
      <c r="H1" s="244"/>
      <c r="I1" s="244"/>
      <c r="J1" s="244"/>
    </row>
    <row r="2" spans="1:12" ht="18">
      <c r="A2" s="253" t="s">
        <v>0</v>
      </c>
      <c r="B2" s="254"/>
      <c r="C2" s="254"/>
      <c r="D2" s="254"/>
      <c r="E2" s="254"/>
      <c r="F2" s="254"/>
      <c r="G2" s="254"/>
      <c r="H2" s="255"/>
      <c r="I2" s="255"/>
      <c r="J2" s="255"/>
    </row>
    <row r="3" spans="1:12" ht="16.5">
      <c r="A3" s="41"/>
      <c r="B3" s="245" t="s">
        <v>95</v>
      </c>
      <c r="C3" s="246"/>
      <c r="D3" s="247"/>
      <c r="E3" s="250" t="s">
        <v>1</v>
      </c>
      <c r="F3" s="251"/>
      <c r="G3" s="42" t="s">
        <v>2</v>
      </c>
      <c r="H3" s="248" t="s">
        <v>3</v>
      </c>
      <c r="I3" s="256"/>
      <c r="J3" s="256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58" t="s">
        <v>92</v>
      </c>
      <c r="B18" s="259"/>
      <c r="C18" s="259"/>
      <c r="D18" s="259"/>
      <c r="E18" s="259"/>
      <c r="F18" s="259"/>
      <c r="G18" s="259"/>
      <c r="H18" s="260"/>
      <c r="I18" s="260"/>
      <c r="J18" s="260"/>
      <c r="K18" s="82"/>
      <c r="L18" s="55"/>
    </row>
    <row r="19" spans="1:12" ht="16.5">
      <c r="A19" s="41"/>
      <c r="B19" s="245" t="s">
        <v>95</v>
      </c>
      <c r="C19" s="246"/>
      <c r="D19" s="247"/>
      <c r="E19" s="250" t="s">
        <v>1</v>
      </c>
      <c r="F19" s="251"/>
      <c r="G19" s="42" t="s">
        <v>2</v>
      </c>
      <c r="H19" s="248" t="s">
        <v>3</v>
      </c>
      <c r="I19" s="256"/>
      <c r="J19" s="256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57" t="s">
        <v>22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82"/>
      <c r="L30" s="55"/>
    </row>
    <row r="31" spans="1:12" ht="15.75">
      <c r="A31" s="41"/>
      <c r="B31" s="245" t="s">
        <v>95</v>
      </c>
      <c r="C31" s="246"/>
      <c r="D31" s="247"/>
      <c r="E31" s="248" t="s">
        <v>23</v>
      </c>
      <c r="F31" s="252"/>
      <c r="G31" s="42" t="s">
        <v>2</v>
      </c>
      <c r="H31" s="248" t="s">
        <v>3</v>
      </c>
      <c r="I31" s="249"/>
      <c r="J31" s="249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57"/>
  <sheetViews>
    <sheetView topLeftCell="A13" zoomScale="85" zoomScaleNormal="85" workbookViewId="0">
      <selection activeCell="L27" sqref="L27"/>
    </sheetView>
  </sheetViews>
  <sheetFormatPr defaultRowHeight="15"/>
  <cols>
    <col min="1" max="1" width="49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6" width="11.5703125" style="104" bestFit="1" customWidth="1"/>
    <col min="7" max="10" width="10.7109375" style="104" customWidth="1"/>
    <col min="11" max="11" width="9.28515625" style="104" customWidth="1"/>
    <col min="12" max="12" width="11" style="104" customWidth="1"/>
    <col min="13" max="24" width="6.42578125" style="104" customWidth="1"/>
    <col min="25" max="16384" width="9.140625" style="104"/>
  </cols>
  <sheetData>
    <row r="1" spans="1:24" ht="20.25" thickBot="1">
      <c r="A1" s="261" t="s">
        <v>98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24" ht="16.5">
      <c r="A2" s="264" t="s">
        <v>121</v>
      </c>
      <c r="B2" s="265"/>
      <c r="C2" s="265"/>
      <c r="D2" s="265"/>
      <c r="E2" s="265"/>
      <c r="F2" s="265"/>
      <c r="G2" s="265"/>
      <c r="H2" s="265"/>
      <c r="I2" s="265"/>
      <c r="J2" s="266"/>
    </row>
    <row r="3" spans="1:24" ht="15.75" customHeight="1">
      <c r="A3" s="155"/>
      <c r="B3" s="271" t="s">
        <v>95</v>
      </c>
      <c r="C3" s="272"/>
      <c r="D3" s="273"/>
      <c r="E3" s="262" t="s">
        <v>1</v>
      </c>
      <c r="F3" s="263"/>
      <c r="G3" s="156" t="s">
        <v>2</v>
      </c>
      <c r="H3" s="274" t="s">
        <v>93</v>
      </c>
      <c r="I3" s="275"/>
      <c r="J3" s="276"/>
    </row>
    <row r="4" spans="1:24" ht="17.25" thickBot="1">
      <c r="A4" s="143"/>
      <c r="B4" s="148">
        <v>43552</v>
      </c>
      <c r="C4" s="148">
        <v>43889</v>
      </c>
      <c r="D4" s="148">
        <v>43920</v>
      </c>
      <c r="E4" s="212" t="s">
        <v>4</v>
      </c>
      <c r="F4" s="212" t="s">
        <v>5</v>
      </c>
      <c r="G4" s="212" t="s">
        <v>4</v>
      </c>
      <c r="H4" s="205">
        <v>43860</v>
      </c>
      <c r="I4" s="205">
        <v>43889</v>
      </c>
      <c r="J4" s="206">
        <v>43921</v>
      </c>
    </row>
    <row r="5" spans="1:24" ht="17.25" thickTop="1">
      <c r="A5" s="208"/>
      <c r="B5" s="209"/>
      <c r="C5" s="209"/>
      <c r="D5" s="209"/>
      <c r="E5" s="209"/>
      <c r="F5" s="209"/>
      <c r="G5" s="209"/>
      <c r="H5" s="157"/>
      <c r="I5" s="210"/>
      <c r="J5" s="211"/>
    </row>
    <row r="6" spans="1:24" ht="16.5">
      <c r="A6" s="158" t="s">
        <v>6</v>
      </c>
      <c r="B6" s="177">
        <v>38644.502960787206</v>
      </c>
      <c r="C6" s="177">
        <v>40359.60708170494</v>
      </c>
      <c r="D6" s="177">
        <v>37792.760066371869</v>
      </c>
      <c r="E6" s="177">
        <v>-2566.8470153330709</v>
      </c>
      <c r="F6" s="177">
        <v>-851.7428944153362</v>
      </c>
      <c r="G6" s="177">
        <v>-6.3599405468360573</v>
      </c>
      <c r="H6" s="178">
        <v>5.3887027472800071</v>
      </c>
      <c r="I6" s="179">
        <v>1.2534530805644408</v>
      </c>
      <c r="J6" s="180">
        <v>-2.2040467056326349</v>
      </c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</row>
    <row r="7" spans="1:24" ht="16.5">
      <c r="A7" s="158" t="s">
        <v>7</v>
      </c>
      <c r="B7" s="177">
        <v>117771.30348160199</v>
      </c>
      <c r="C7" s="177">
        <v>125152.88764272221</v>
      </c>
      <c r="D7" s="177">
        <v>127855.9794998749</v>
      </c>
      <c r="E7" s="177">
        <v>2703.0918571526854</v>
      </c>
      <c r="F7" s="177">
        <v>10084.676018272905</v>
      </c>
      <c r="G7" s="177">
        <v>2.1598317929900901</v>
      </c>
      <c r="H7" s="178">
        <v>11.772449460470114</v>
      </c>
      <c r="I7" s="179">
        <v>9.2667232678544309</v>
      </c>
      <c r="J7" s="180">
        <v>8.5629314783361536</v>
      </c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24" ht="16.5">
      <c r="A8" s="159" t="s">
        <v>8</v>
      </c>
      <c r="B8" s="181">
        <v>13283.844203254841</v>
      </c>
      <c r="C8" s="181">
        <v>14199.817759200567</v>
      </c>
      <c r="D8" s="181">
        <v>17047.390395214105</v>
      </c>
      <c r="E8" s="181">
        <v>2847.5726360135377</v>
      </c>
      <c r="F8" s="181">
        <v>3763.5461919592635</v>
      </c>
      <c r="G8" s="181">
        <v>20.053585787525293</v>
      </c>
      <c r="H8" s="182">
        <v>81.763826404126064</v>
      </c>
      <c r="I8" s="183">
        <v>44.121544454907621</v>
      </c>
      <c r="J8" s="184">
        <v>28.331754982771571</v>
      </c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</row>
    <row r="9" spans="1:24" ht="16.5">
      <c r="A9" s="160" t="s">
        <v>9</v>
      </c>
      <c r="B9" s="177">
        <v>104487.45927834715</v>
      </c>
      <c r="C9" s="177">
        <v>110953.06988352165</v>
      </c>
      <c r="D9" s="177">
        <v>110808.5891046608</v>
      </c>
      <c r="E9" s="177">
        <v>-144.48077886084502</v>
      </c>
      <c r="F9" s="177">
        <v>6321.1298263136559</v>
      </c>
      <c r="G9" s="177">
        <v>-0.13021791917296355</v>
      </c>
      <c r="H9" s="178">
        <v>6.4497982192974348</v>
      </c>
      <c r="I9" s="179">
        <v>5.9863201722072859</v>
      </c>
      <c r="J9" s="180">
        <v>6.0496540637231959</v>
      </c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</row>
    <row r="10" spans="1:24">
      <c r="A10" s="161" t="s">
        <v>10</v>
      </c>
      <c r="B10" s="181">
        <v>3898.633352172757</v>
      </c>
      <c r="C10" s="181">
        <v>6199.4932557658649</v>
      </c>
      <c r="D10" s="181">
        <v>5674.1039992227834</v>
      </c>
      <c r="E10" s="181">
        <v>-525.3892565430815</v>
      </c>
      <c r="F10" s="181">
        <v>1775.4706470500264</v>
      </c>
      <c r="G10" s="181">
        <v>-8.4747129300357074</v>
      </c>
      <c r="H10" s="182">
        <v>5.8435440661218365</v>
      </c>
      <c r="I10" s="183">
        <v>6.1101167332423927</v>
      </c>
      <c r="J10" s="184">
        <v>45.540846924231403</v>
      </c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pans="1:24">
      <c r="A11" s="161" t="s">
        <v>11</v>
      </c>
      <c r="B11" s="181">
        <v>375.05555661</v>
      </c>
      <c r="C11" s="181">
        <v>344.48548438999995</v>
      </c>
      <c r="D11" s="181">
        <v>264.12975648000003</v>
      </c>
      <c r="E11" s="181">
        <v>-80.355727909999928</v>
      </c>
      <c r="F11" s="181">
        <v>-110.92580012999997</v>
      </c>
      <c r="G11" s="181">
        <v>-23.326303008758231</v>
      </c>
      <c r="H11" s="182">
        <v>-6.4682012527392629</v>
      </c>
      <c r="I11" s="183">
        <v>-17.490597365071338</v>
      </c>
      <c r="J11" s="184">
        <v>-29.575831680143779</v>
      </c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spans="1:24">
      <c r="A12" s="161" t="s">
        <v>12</v>
      </c>
      <c r="B12" s="181">
        <v>2836.1088790565022</v>
      </c>
      <c r="C12" s="181">
        <v>1020.9000646455092</v>
      </c>
      <c r="D12" s="181">
        <v>1004.427357615873</v>
      </c>
      <c r="E12" s="181">
        <v>-16.47270702963624</v>
      </c>
      <c r="F12" s="181">
        <v>-1831.6815214406292</v>
      </c>
      <c r="G12" s="181">
        <v>-1.613547456807737</v>
      </c>
      <c r="H12" s="182">
        <v>-21.284031733347234</v>
      </c>
      <c r="I12" s="183">
        <v>1.9031163194939325</v>
      </c>
      <c r="J12" s="184">
        <v>-64.584316031265374</v>
      </c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spans="1:24" ht="16.5">
      <c r="A13" s="162" t="s">
        <v>110</v>
      </c>
      <c r="B13" s="177">
        <v>97377.66149050789</v>
      </c>
      <c r="C13" s="177">
        <v>103388.19107872028</v>
      </c>
      <c r="D13" s="177">
        <v>103865.92799134215</v>
      </c>
      <c r="E13" s="177">
        <v>477.73691262186912</v>
      </c>
      <c r="F13" s="177">
        <v>6488.2665008342592</v>
      </c>
      <c r="G13" s="177">
        <v>0.4620807344023774</v>
      </c>
      <c r="H13" s="178">
        <v>6.9308559623389527</v>
      </c>
      <c r="I13" s="179">
        <v>6.1214944837243905</v>
      </c>
      <c r="J13" s="180">
        <v>6.6629927249451555</v>
      </c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spans="1:24">
      <c r="A14" s="161" t="s">
        <v>13</v>
      </c>
      <c r="B14" s="181">
        <v>42170.316109758816</v>
      </c>
      <c r="C14" s="181">
        <v>44269.652121704952</v>
      </c>
      <c r="D14" s="181">
        <v>44309.036482361123</v>
      </c>
      <c r="E14" s="181">
        <v>39.384360656171339</v>
      </c>
      <c r="F14" s="181">
        <v>2138.7203726023072</v>
      </c>
      <c r="G14" s="181">
        <v>8.8964694251259857E-2</v>
      </c>
      <c r="H14" s="182">
        <v>6.7142793132370713</v>
      </c>
      <c r="I14" s="183">
        <v>5.0666250770734536</v>
      </c>
      <c r="J14" s="184">
        <v>5.0716251854402827</v>
      </c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spans="1:24">
      <c r="A15" s="161" t="s">
        <v>14</v>
      </c>
      <c r="B15" s="181">
        <v>55207.345380749066</v>
      </c>
      <c r="C15" s="181">
        <v>59118.538957015327</v>
      </c>
      <c r="D15" s="181">
        <v>59556.891508981018</v>
      </c>
      <c r="E15" s="181">
        <v>438.35255196569051</v>
      </c>
      <c r="F15" s="181">
        <v>4349.546128231952</v>
      </c>
      <c r="G15" s="181">
        <v>0.74148069235000946</v>
      </c>
      <c r="H15" s="182">
        <v>7.096207192547638</v>
      </c>
      <c r="I15" s="183">
        <v>6.9253854646850641</v>
      </c>
      <c r="J15" s="184">
        <v>7.8785641624939444</v>
      </c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spans="1:24" s="105" customFormat="1" ht="16.5">
      <c r="A16" s="158" t="s">
        <v>15</v>
      </c>
      <c r="B16" s="177">
        <v>51827.981518731336</v>
      </c>
      <c r="C16" s="177">
        <v>51702.719451129757</v>
      </c>
      <c r="D16" s="177">
        <v>49254.71719989703</v>
      </c>
      <c r="E16" s="177">
        <v>-2448.0022512327268</v>
      </c>
      <c r="F16" s="177">
        <v>-2573.2643188343063</v>
      </c>
      <c r="G16" s="177">
        <v>-4.7347649741066675</v>
      </c>
      <c r="H16" s="178">
        <v>9.1004522614014434</v>
      </c>
      <c r="I16" s="179">
        <v>1.6296599281149042</v>
      </c>
      <c r="J16" s="180">
        <v>-4.9650097175871934</v>
      </c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spans="1:24" ht="17.25" thickBot="1">
      <c r="A17" s="163" t="s">
        <v>16</v>
      </c>
      <c r="B17" s="185">
        <v>104587.80768422809</v>
      </c>
      <c r="C17" s="185">
        <v>113809.83299056246</v>
      </c>
      <c r="D17" s="185">
        <v>116394.08097514889</v>
      </c>
      <c r="E17" s="187">
        <v>2584.2479845864291</v>
      </c>
      <c r="F17" s="185">
        <v>11806.273290920799</v>
      </c>
      <c r="G17" s="185">
        <v>2.2706719768235786</v>
      </c>
      <c r="H17" s="186">
        <v>10.597036871169081</v>
      </c>
      <c r="I17" s="187">
        <v>9.9343468663295482</v>
      </c>
      <c r="J17" s="188">
        <v>11.288383944872749</v>
      </c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spans="1:24" ht="13.5" thickBot="1">
      <c r="A18" s="154"/>
      <c r="B18" s="164"/>
      <c r="C18" s="154"/>
      <c r="D18" s="154"/>
      <c r="E18" s="238"/>
      <c r="F18" s="154"/>
      <c r="G18" s="154"/>
      <c r="H18" s="154"/>
      <c r="I18" s="154"/>
      <c r="J18" s="154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spans="1:24" ht="16.5">
      <c r="A19" s="268" t="s">
        <v>122</v>
      </c>
      <c r="B19" s="269"/>
      <c r="C19" s="269"/>
      <c r="D19" s="269"/>
      <c r="E19" s="269"/>
      <c r="F19" s="269"/>
      <c r="G19" s="269"/>
      <c r="H19" s="269"/>
      <c r="I19" s="269"/>
      <c r="J19" s="270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spans="1:24" ht="15.75" customHeight="1">
      <c r="A20" s="142"/>
      <c r="B20" s="271" t="str">
        <f>B3</f>
        <v>N$ Million</v>
      </c>
      <c r="C20" s="272"/>
      <c r="D20" s="273"/>
      <c r="E20" s="262" t="s">
        <v>1</v>
      </c>
      <c r="F20" s="263"/>
      <c r="G20" s="219" t="s">
        <v>2</v>
      </c>
      <c r="H20" s="271" t="str">
        <f>H3</f>
        <v>Annual percentage change</v>
      </c>
      <c r="I20" s="272"/>
      <c r="J20" s="277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spans="1:24" ht="17.25" thickBot="1">
      <c r="A21" s="143"/>
      <c r="B21" s="147">
        <f>B4</f>
        <v>43552</v>
      </c>
      <c r="C21" s="147">
        <f>C4</f>
        <v>43889</v>
      </c>
      <c r="D21" s="147">
        <f>D4</f>
        <v>43920</v>
      </c>
      <c r="E21" s="212" t="s">
        <v>4</v>
      </c>
      <c r="F21" s="212" t="s">
        <v>5</v>
      </c>
      <c r="G21" s="212" t="s">
        <v>4</v>
      </c>
      <c r="H21" s="205">
        <f>H4</f>
        <v>43860</v>
      </c>
      <c r="I21" s="205">
        <f>I4</f>
        <v>43889</v>
      </c>
      <c r="J21" s="206">
        <f>J4</f>
        <v>43921</v>
      </c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spans="1:24" ht="13.5" thickTop="1">
      <c r="A22" s="213"/>
      <c r="B22" s="166"/>
      <c r="C22" s="166"/>
      <c r="D22" s="166"/>
      <c r="E22" s="166"/>
      <c r="F22" s="166"/>
      <c r="G22" s="166"/>
      <c r="H22" s="166"/>
      <c r="I22" s="166"/>
      <c r="J22" s="167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spans="1:24" ht="16.5">
      <c r="A23" s="168" t="s">
        <v>17</v>
      </c>
      <c r="B23" s="189">
        <v>104587.80768422809</v>
      </c>
      <c r="C23" s="189">
        <v>113809.83299056246</v>
      </c>
      <c r="D23" s="189">
        <v>116394.08097514889</v>
      </c>
      <c r="E23" s="189">
        <v>2584.2479845864291</v>
      </c>
      <c r="F23" s="189">
        <v>11806.273290920799</v>
      </c>
      <c r="G23" s="190">
        <v>2.2706719768235786</v>
      </c>
      <c r="H23" s="190">
        <v>10.597036871169081</v>
      </c>
      <c r="I23" s="190">
        <v>9.9343468663295482</v>
      </c>
      <c r="J23" s="191">
        <v>11.288383944872749</v>
      </c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spans="1:24" ht="16.5">
      <c r="A24" s="107" t="s">
        <v>18</v>
      </c>
      <c r="B24" s="192">
        <v>2895.6279064448868</v>
      </c>
      <c r="C24" s="192">
        <v>2597.517572840211</v>
      </c>
      <c r="D24" s="192">
        <v>2618.0649439463741</v>
      </c>
      <c r="E24" s="192">
        <v>20.547371106163155</v>
      </c>
      <c r="F24" s="192">
        <v>-277.56296249851266</v>
      </c>
      <c r="G24" s="193">
        <v>0.79103877182613758</v>
      </c>
      <c r="H24" s="193">
        <v>-4.7926301682079071</v>
      </c>
      <c r="I24" s="193">
        <v>-4.8280835167685439</v>
      </c>
      <c r="J24" s="194">
        <v>-9.5855880474398134</v>
      </c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spans="1:24" ht="16.5">
      <c r="A25" s="107" t="s">
        <v>19</v>
      </c>
      <c r="B25" s="192">
        <v>48770.649174850041</v>
      </c>
      <c r="C25" s="192">
        <v>51369.959120301057</v>
      </c>
      <c r="D25" s="192">
        <v>54728.554698768858</v>
      </c>
      <c r="E25" s="192">
        <v>3358.5955784678008</v>
      </c>
      <c r="F25" s="192">
        <v>5957.9055239188165</v>
      </c>
      <c r="G25" s="193">
        <v>6.5380538275346112</v>
      </c>
      <c r="H25" s="193">
        <v>12.265329800096254</v>
      </c>
      <c r="I25" s="193">
        <v>5.008055223719694</v>
      </c>
      <c r="J25" s="194">
        <v>12.216170226807591</v>
      </c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spans="1:24" ht="16.5">
      <c r="A26" s="107" t="s">
        <v>20</v>
      </c>
      <c r="B26" s="192">
        <v>52921.530602933155</v>
      </c>
      <c r="C26" s="192">
        <v>59842.356297421182</v>
      </c>
      <c r="D26" s="192">
        <v>59047.461332433661</v>
      </c>
      <c r="E26" s="192">
        <v>-794.89496498752123</v>
      </c>
      <c r="F26" s="192">
        <v>6125.9307295005055</v>
      </c>
      <c r="G26" s="193">
        <v>-1.328314949760383</v>
      </c>
      <c r="H26" s="193">
        <v>9.901208324121356</v>
      </c>
      <c r="I26" s="193">
        <v>15.356611755574193</v>
      </c>
      <c r="J26" s="194">
        <v>11.575498024543123</v>
      </c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spans="1:24" ht="17.25" thickBot="1">
      <c r="A27" s="169" t="s">
        <v>21</v>
      </c>
      <c r="B27" s="195">
        <v>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5">
        <v>0</v>
      </c>
      <c r="I27" s="195">
        <v>0</v>
      </c>
      <c r="J27" s="196">
        <v>0</v>
      </c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  <row r="28" spans="1:24" ht="13.5" thickBot="1">
      <c r="A28" s="170"/>
      <c r="B28" s="108"/>
      <c r="C28" s="108"/>
      <c r="D28" s="108"/>
      <c r="E28" s="108"/>
      <c r="F28" s="108"/>
      <c r="G28" s="108"/>
      <c r="H28" s="153"/>
      <c r="I28" s="153"/>
      <c r="J28" s="153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1:24" ht="16.5">
      <c r="A29" s="264" t="s">
        <v>22</v>
      </c>
      <c r="B29" s="265"/>
      <c r="C29" s="265"/>
      <c r="D29" s="265"/>
      <c r="E29" s="265"/>
      <c r="F29" s="265"/>
      <c r="G29" s="265"/>
      <c r="H29" s="265"/>
      <c r="I29" s="265"/>
      <c r="J29" s="267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</row>
    <row r="30" spans="1:24" ht="15.75" customHeight="1">
      <c r="A30" s="155"/>
      <c r="B30" s="271" t="str">
        <f>B3</f>
        <v>N$ Million</v>
      </c>
      <c r="C30" s="272"/>
      <c r="D30" s="273"/>
      <c r="E30" s="262" t="s">
        <v>1</v>
      </c>
      <c r="F30" s="263"/>
      <c r="G30" s="171" t="s">
        <v>2</v>
      </c>
      <c r="H30" s="271" t="str">
        <f>H3</f>
        <v>Annual percentage change</v>
      </c>
      <c r="I30" s="272"/>
      <c r="J30" s="277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</row>
    <row r="31" spans="1:24" ht="17.25" thickBot="1">
      <c r="A31" s="143"/>
      <c r="B31" s="148">
        <f>B4</f>
        <v>43552</v>
      </c>
      <c r="C31" s="148">
        <f>C4</f>
        <v>43889</v>
      </c>
      <c r="D31" s="147">
        <f>D4</f>
        <v>43920</v>
      </c>
      <c r="E31" s="147" t="s">
        <v>4</v>
      </c>
      <c r="F31" s="147" t="s">
        <v>5</v>
      </c>
      <c r="G31" s="147" t="s">
        <v>4</v>
      </c>
      <c r="H31" s="147">
        <f>H4</f>
        <v>43860</v>
      </c>
      <c r="I31" s="147">
        <f>I4</f>
        <v>43889</v>
      </c>
      <c r="J31" s="217">
        <f>J4</f>
        <v>43921</v>
      </c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</row>
    <row r="32" spans="1:24" ht="13.5" thickTop="1">
      <c r="A32" s="218"/>
      <c r="B32" s="214"/>
      <c r="C32" s="215"/>
      <c r="D32" s="215"/>
      <c r="E32" s="215"/>
      <c r="F32" s="214"/>
      <c r="G32" s="215"/>
      <c r="H32" s="216"/>
      <c r="I32" s="216"/>
      <c r="J32" s="17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</row>
    <row r="33" spans="1:24" ht="16.5">
      <c r="A33" s="173" t="s">
        <v>24</v>
      </c>
      <c r="B33" s="197">
        <v>97977.544470086636</v>
      </c>
      <c r="C33" s="197">
        <v>103779.57227759098</v>
      </c>
      <c r="D33" s="197">
        <v>103649.10023635507</v>
      </c>
      <c r="E33" s="197">
        <v>-130.47204123591655</v>
      </c>
      <c r="F33" s="197">
        <v>5671.5557662684296</v>
      </c>
      <c r="G33" s="128">
        <v>-0.12572034974948565</v>
      </c>
      <c r="H33" s="128">
        <v>6.9614397528065695</v>
      </c>
      <c r="I33" s="128">
        <v>5.8710222995521804</v>
      </c>
      <c r="J33" s="131">
        <v>5.788628197351926</v>
      </c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</row>
    <row r="34" spans="1:24" ht="16.5">
      <c r="A34" s="111" t="s">
        <v>10</v>
      </c>
      <c r="B34" s="198">
        <v>3898.6323521727568</v>
      </c>
      <c r="C34" s="198">
        <v>6199.4922547658653</v>
      </c>
      <c r="D34" s="198">
        <v>5674.1029982227838</v>
      </c>
      <c r="E34" s="198">
        <v>-525.3892565430815</v>
      </c>
      <c r="F34" s="198">
        <v>1775.470646050027</v>
      </c>
      <c r="G34" s="128">
        <v>-8.4747142984038391</v>
      </c>
      <c r="H34" s="129">
        <v>5.8400875475875864</v>
      </c>
      <c r="I34" s="129">
        <v>6.1101177619301836</v>
      </c>
      <c r="J34" s="130">
        <v>45.540858579818007</v>
      </c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</row>
    <row r="35" spans="1:24" ht="16.5">
      <c r="A35" s="173" t="s">
        <v>25</v>
      </c>
      <c r="B35" s="197">
        <v>41676.048297077563</v>
      </c>
      <c r="C35" s="197">
        <v>43918.872425255657</v>
      </c>
      <c r="D35" s="197">
        <v>43592.603372934042</v>
      </c>
      <c r="E35" s="197">
        <v>-326.26905232161516</v>
      </c>
      <c r="F35" s="197">
        <v>1916.5550758564787</v>
      </c>
      <c r="G35" s="128">
        <v>-0.74289032095913399</v>
      </c>
      <c r="H35" s="128">
        <v>7.54107672861808</v>
      </c>
      <c r="I35" s="128">
        <v>5.3589684717858717</v>
      </c>
      <c r="J35" s="131">
        <v>4.598696743498337</v>
      </c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</row>
    <row r="36" spans="1:24" ht="16.5">
      <c r="A36" s="173" t="s">
        <v>26</v>
      </c>
      <c r="B36" s="197">
        <v>30085.936470937508</v>
      </c>
      <c r="C36" s="197">
        <v>31704.79659912179</v>
      </c>
      <c r="D36" s="197">
        <v>31263.990105945817</v>
      </c>
      <c r="E36" s="197">
        <v>-440.80649317597272</v>
      </c>
      <c r="F36" s="197">
        <v>1178.0536350083094</v>
      </c>
      <c r="G36" s="128">
        <v>-1.3903463843328439</v>
      </c>
      <c r="H36" s="128">
        <v>6.0315015633819087</v>
      </c>
      <c r="I36" s="128">
        <v>3.8646879911291165</v>
      </c>
      <c r="J36" s="131">
        <v>3.915628938943911</v>
      </c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</row>
    <row r="37" spans="1:24">
      <c r="A37" s="174" t="s">
        <v>27</v>
      </c>
      <c r="B37" s="199">
        <v>12847.979464176769</v>
      </c>
      <c r="C37" s="199">
        <v>12862.12042642935</v>
      </c>
      <c r="D37" s="199">
        <v>12884.581352143259</v>
      </c>
      <c r="E37" s="198">
        <v>22.460925713909091</v>
      </c>
      <c r="F37" s="198">
        <v>36.601887966489812</v>
      </c>
      <c r="G37" s="129">
        <v>0.17462848246823626</v>
      </c>
      <c r="H37" s="183">
        <v>2.0604374680231814</v>
      </c>
      <c r="I37" s="183">
        <v>1.3758200180564728</v>
      </c>
      <c r="J37" s="184">
        <v>0.28488439033192492</v>
      </c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</row>
    <row r="38" spans="1:24">
      <c r="A38" s="174" t="s">
        <v>28</v>
      </c>
      <c r="B38" s="199">
        <v>7209.9494226834559</v>
      </c>
      <c r="C38" s="199">
        <v>8529.4131916371807</v>
      </c>
      <c r="D38" s="199">
        <v>8465.0021413608301</v>
      </c>
      <c r="E38" s="198">
        <v>-64.411050276350579</v>
      </c>
      <c r="F38" s="198">
        <v>1255.0527186773743</v>
      </c>
      <c r="G38" s="129">
        <v>-0.75516391138728522</v>
      </c>
      <c r="H38" s="183">
        <v>21.342565975619394</v>
      </c>
      <c r="I38" s="183">
        <v>20.120816263770308</v>
      </c>
      <c r="J38" s="184">
        <v>17.407233325781888</v>
      </c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</row>
    <row r="39" spans="1:24">
      <c r="A39" s="174" t="s">
        <v>107</v>
      </c>
      <c r="B39" s="199">
        <v>10028.007584077284</v>
      </c>
      <c r="C39" s="199">
        <v>10313.262981055259</v>
      </c>
      <c r="D39" s="199">
        <v>9914.4066124417277</v>
      </c>
      <c r="E39" s="198">
        <v>-398.85636861353123</v>
      </c>
      <c r="F39" s="198">
        <v>-113.60097163555656</v>
      </c>
      <c r="G39" s="129">
        <v>-3.8674119853842797</v>
      </c>
      <c r="H39" s="183">
        <v>0.39198816633594902</v>
      </c>
      <c r="I39" s="183">
        <v>-3.9450729185010402</v>
      </c>
      <c r="J39" s="184">
        <v>-1.1328369138445282</v>
      </c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</row>
    <row r="40" spans="1:24" ht="16.5">
      <c r="A40" s="173" t="s">
        <v>29</v>
      </c>
      <c r="B40" s="197">
        <v>3900.7367599500476</v>
      </c>
      <c r="C40" s="197">
        <v>3636.9023701038741</v>
      </c>
      <c r="D40" s="197">
        <v>3608.7316159282168</v>
      </c>
      <c r="E40" s="197">
        <v>-28.170754175657294</v>
      </c>
      <c r="F40" s="197">
        <v>-292.0051440218308</v>
      </c>
      <c r="G40" s="128">
        <v>-0.77458098428012079</v>
      </c>
      <c r="H40" s="128">
        <v>-3.3458151732579182</v>
      </c>
      <c r="I40" s="128">
        <v>-7.2023771915317241</v>
      </c>
      <c r="J40" s="131">
        <v>-7.4858972033162843</v>
      </c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</row>
    <row r="41" spans="1:24" ht="16.5">
      <c r="A41" s="173" t="s">
        <v>30</v>
      </c>
      <c r="B41" s="197">
        <v>339.66727036999998</v>
      </c>
      <c r="C41" s="197">
        <v>247.47110258000001</v>
      </c>
      <c r="D41" s="197">
        <v>257.22485304000003</v>
      </c>
      <c r="E41" s="197">
        <v>9.7537504600000204</v>
      </c>
      <c r="F41" s="197">
        <v>-82.442417329999955</v>
      </c>
      <c r="G41" s="128">
        <v>3.9413694602370413</v>
      </c>
      <c r="H41" s="128">
        <v>-27.080069572022566</v>
      </c>
      <c r="I41" s="128">
        <v>-30.389011556254047</v>
      </c>
      <c r="J41" s="131">
        <v>-24.271522316588033</v>
      </c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</row>
    <row r="42" spans="1:24" ht="16.5">
      <c r="A42" s="173" t="s">
        <v>75</v>
      </c>
      <c r="B42" s="197">
        <v>7349.7077958199989</v>
      </c>
      <c r="C42" s="197">
        <v>8329.7023534500004</v>
      </c>
      <c r="D42" s="197">
        <v>8462.6567980200016</v>
      </c>
      <c r="E42" s="197">
        <v>132.95444457000121</v>
      </c>
      <c r="F42" s="197">
        <v>1112.9490022000027</v>
      </c>
      <c r="G42" s="128">
        <v>1.5961488049442067</v>
      </c>
      <c r="H42" s="128">
        <v>22.637148068885324</v>
      </c>
      <c r="I42" s="128">
        <v>20.979672201755221</v>
      </c>
      <c r="J42" s="131">
        <v>15.142765306029872</v>
      </c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</row>
    <row r="43" spans="1:24" ht="16.5">
      <c r="A43" s="175"/>
      <c r="B43" s="200"/>
      <c r="C43" s="200"/>
      <c r="D43" s="200"/>
      <c r="E43" s="197"/>
      <c r="F43" s="197"/>
      <c r="G43" s="128"/>
      <c r="H43" s="201"/>
      <c r="I43" s="201"/>
      <c r="J43" s="20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</row>
    <row r="44" spans="1:24" ht="16.5">
      <c r="A44" s="173" t="s">
        <v>125</v>
      </c>
      <c r="B44" s="197">
        <v>55152.274090309067</v>
      </c>
      <c r="C44" s="197">
        <v>58935.240294615331</v>
      </c>
      <c r="D44" s="197">
        <v>59142.130397421017</v>
      </c>
      <c r="E44" s="197">
        <v>206.89010280568618</v>
      </c>
      <c r="F44" s="197">
        <v>3989.8563071119497</v>
      </c>
      <c r="G44" s="128">
        <v>0.35104650760979439</v>
      </c>
      <c r="H44" s="128">
        <v>7.0325257836511383</v>
      </c>
      <c r="I44" s="128">
        <v>6.7472243969635315</v>
      </c>
      <c r="J44" s="131">
        <v>7.2342552921367513</v>
      </c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</row>
    <row r="45" spans="1:24" ht="16.5">
      <c r="A45" s="173" t="s">
        <v>33</v>
      </c>
      <c r="B45" s="197">
        <v>46664.630970859427</v>
      </c>
      <c r="C45" s="197">
        <v>50679.749464816545</v>
      </c>
      <c r="D45" s="197">
        <v>50917.478543990852</v>
      </c>
      <c r="E45" s="197">
        <v>237.72907917430712</v>
      </c>
      <c r="F45" s="197">
        <v>4252.8475731314247</v>
      </c>
      <c r="G45" s="128">
        <v>0.46908100707827316</v>
      </c>
      <c r="H45" s="128">
        <v>9.5951389547352477</v>
      </c>
      <c r="I45" s="128">
        <v>9.0867756869319862</v>
      </c>
      <c r="J45" s="131">
        <v>9.1136423553572996</v>
      </c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</row>
    <row r="46" spans="1:24">
      <c r="A46" s="174" t="s">
        <v>27</v>
      </c>
      <c r="B46" s="199">
        <v>38146.081131220024</v>
      </c>
      <c r="C46" s="199">
        <v>40169.075966152152</v>
      </c>
      <c r="D46" s="199">
        <v>40398.328784318743</v>
      </c>
      <c r="E46" s="198">
        <v>229.25281816659117</v>
      </c>
      <c r="F46" s="198">
        <v>2252.2476530987187</v>
      </c>
      <c r="G46" s="129">
        <v>0.57071967092238651</v>
      </c>
      <c r="H46" s="183">
        <v>6.4965812897399786</v>
      </c>
      <c r="I46" s="183">
        <v>5.6983602506741988</v>
      </c>
      <c r="J46" s="184">
        <v>5.904270075217255</v>
      </c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</row>
    <row r="47" spans="1:24">
      <c r="A47" s="174" t="s">
        <v>34</v>
      </c>
      <c r="B47" s="199">
        <v>6040.7060089136994</v>
      </c>
      <c r="C47" s="199">
        <v>7648.3236656631007</v>
      </c>
      <c r="D47" s="199">
        <v>7685.721994988101</v>
      </c>
      <c r="E47" s="198">
        <v>37.398329325000304</v>
      </c>
      <c r="F47" s="198">
        <v>1645.0159860744016</v>
      </c>
      <c r="G47" s="129">
        <v>0.48897419826646171</v>
      </c>
      <c r="H47" s="183">
        <v>30.181054877809061</v>
      </c>
      <c r="I47" s="183">
        <v>29.953270856383909</v>
      </c>
      <c r="J47" s="184">
        <v>27.232180868378748</v>
      </c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</row>
    <row r="48" spans="1:24">
      <c r="A48" s="174" t="s">
        <v>106</v>
      </c>
      <c r="B48" s="199">
        <v>2477.8438307257034</v>
      </c>
      <c r="C48" s="199">
        <v>2862.3498330012985</v>
      </c>
      <c r="D48" s="199">
        <v>2833.427764684006</v>
      </c>
      <c r="E48" s="198">
        <v>-28.922068317292542</v>
      </c>
      <c r="F48" s="198">
        <v>355.58393395830262</v>
      </c>
      <c r="G48" s="129">
        <v>-1.0104309397767253</v>
      </c>
      <c r="H48" s="183">
        <v>9.1968159432728385</v>
      </c>
      <c r="I48" s="183">
        <v>11.407723406153679</v>
      </c>
      <c r="J48" s="184">
        <v>14.350538542784605</v>
      </c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</row>
    <row r="49" spans="1:24" ht="16.5">
      <c r="A49" s="173" t="s">
        <v>29</v>
      </c>
      <c r="B49" s="197">
        <v>6936.6391391192437</v>
      </c>
      <c r="C49" s="197">
        <v>6628.3715273472853</v>
      </c>
      <c r="D49" s="197">
        <v>6602.9309223217633</v>
      </c>
      <c r="E49" s="197">
        <v>-25.440605025522018</v>
      </c>
      <c r="F49" s="197">
        <v>-333.70821679748042</v>
      </c>
      <c r="G49" s="128">
        <v>-0.38381380585803981</v>
      </c>
      <c r="H49" s="128">
        <v>-6.425166915190232</v>
      </c>
      <c r="I49" s="128">
        <v>-5.0723788900334199</v>
      </c>
      <c r="J49" s="131">
        <v>-4.8108054939102942</v>
      </c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</row>
    <row r="50" spans="1:24" ht="16.5">
      <c r="A50" s="173" t="s">
        <v>30</v>
      </c>
      <c r="B50" s="197">
        <v>48.379382899999996</v>
      </c>
      <c r="C50" s="197">
        <v>53.164377609999995</v>
      </c>
      <c r="D50" s="197">
        <v>51.939555730000002</v>
      </c>
      <c r="E50" s="197">
        <v>-1.2248218799999933</v>
      </c>
      <c r="F50" s="197">
        <v>3.5601728300000062</v>
      </c>
      <c r="G50" s="128">
        <v>-2.3038394034911249</v>
      </c>
      <c r="H50" s="128">
        <v>11.76440704826787</v>
      </c>
      <c r="I50" s="128">
        <v>11.148470775209816</v>
      </c>
      <c r="J50" s="131">
        <v>7.3588636658695492</v>
      </c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</row>
    <row r="51" spans="1:24" ht="16.5">
      <c r="A51" s="173" t="s">
        <v>31</v>
      </c>
      <c r="B51" s="197">
        <v>1502.6245974303999</v>
      </c>
      <c r="C51" s="197">
        <v>1573.9549248414999</v>
      </c>
      <c r="D51" s="197">
        <v>1569.7813753783994</v>
      </c>
      <c r="E51" s="197">
        <v>-4.1735494631004713</v>
      </c>
      <c r="F51" s="197">
        <v>67.156777947999444</v>
      </c>
      <c r="G51" s="128">
        <v>-0.26516321383985542</v>
      </c>
      <c r="H51" s="128">
        <v>-6.8505029339103629</v>
      </c>
      <c r="I51" s="128">
        <v>-8.5712219112487418</v>
      </c>
      <c r="J51" s="131">
        <v>4.4692984570359471</v>
      </c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</row>
    <row r="52" spans="1:24" ht="17.25" thickBot="1">
      <c r="A52" s="176" t="s">
        <v>35</v>
      </c>
      <c r="B52" s="203">
        <v>1149.2220827000001</v>
      </c>
      <c r="C52" s="203">
        <v>925.45955772000002</v>
      </c>
      <c r="D52" s="203">
        <v>914.36646599999995</v>
      </c>
      <c r="E52" s="203">
        <v>-11.093091720000075</v>
      </c>
      <c r="F52" s="203">
        <v>-234.85561670000016</v>
      </c>
      <c r="G52" s="132">
        <v>-1.1986576428395779</v>
      </c>
      <c r="H52" s="132">
        <v>-17.898842734525701</v>
      </c>
      <c r="I52" s="132">
        <v>-18.061159083262652</v>
      </c>
      <c r="J52" s="133">
        <v>-20.4360515026153</v>
      </c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</row>
    <row r="53" spans="1:24">
      <c r="M53" s="152"/>
      <c r="N53" s="152"/>
      <c r="O53" s="152"/>
      <c r="P53" s="152"/>
      <c r="Q53" s="152"/>
      <c r="R53" s="152"/>
      <c r="S53" s="152"/>
      <c r="T53" s="152"/>
      <c r="U53" s="152"/>
    </row>
    <row r="56" spans="1:24">
      <c r="H56" s="151"/>
      <c r="I56" s="151"/>
      <c r="J56" s="151"/>
    </row>
    <row r="57" spans="1:24">
      <c r="H57" s="151"/>
      <c r="I57" s="151"/>
      <c r="J57" s="151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4"/>
  <sheetViews>
    <sheetView zoomScale="90" zoomScaleNormal="90" workbookViewId="0">
      <selection activeCell="B13" sqref="B13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5" ht="15.75" thickBot="1">
      <c r="A1" s="32" t="s">
        <v>111</v>
      </c>
    </row>
    <row r="2" spans="1:5" ht="17.25" thickBot="1">
      <c r="A2" s="51" t="s">
        <v>36</v>
      </c>
      <c r="B2" s="137">
        <v>43889</v>
      </c>
      <c r="C2" s="204">
        <v>43921</v>
      </c>
    </row>
    <row r="3" spans="1:5" ht="15.75">
      <c r="A3" s="52"/>
      <c r="B3" s="101"/>
      <c r="C3" s="101"/>
    </row>
    <row r="4" spans="1:5" ht="15.75">
      <c r="A4" s="52" t="s">
        <v>37</v>
      </c>
      <c r="B4" s="102">
        <v>6.5</v>
      </c>
      <c r="C4" s="102">
        <v>5.25</v>
      </c>
    </row>
    <row r="5" spans="1:5" ht="15.75">
      <c r="A5" s="52"/>
      <c r="B5" s="102"/>
      <c r="C5" s="102"/>
    </row>
    <row r="6" spans="1:5" ht="15.75">
      <c r="A6" s="52" t="s">
        <v>38</v>
      </c>
      <c r="B6" s="102">
        <v>10.25</v>
      </c>
      <c r="C6" s="102">
        <v>9</v>
      </c>
    </row>
    <row r="7" spans="1:5" ht="15.75">
      <c r="A7" s="52"/>
      <c r="B7" s="113"/>
      <c r="C7" s="113"/>
    </row>
    <row r="8" spans="1:5" ht="15.75">
      <c r="A8" s="52" t="s">
        <v>39</v>
      </c>
      <c r="B8" s="102">
        <v>11</v>
      </c>
      <c r="C8" s="102">
        <v>10</v>
      </c>
    </row>
    <row r="9" spans="1:5" ht="15.75">
      <c r="A9" s="52"/>
      <c r="B9" s="102"/>
      <c r="C9" s="102"/>
    </row>
    <row r="10" spans="1:5" ht="15.75">
      <c r="A10" s="52" t="s">
        <v>40</v>
      </c>
      <c r="B10" s="102">
        <v>9.6300000000000008</v>
      </c>
      <c r="C10" s="102">
        <v>9.35</v>
      </c>
      <c r="D10" s="139"/>
    </row>
    <row r="11" spans="1:5" ht="15.75">
      <c r="A11" s="52"/>
      <c r="B11" s="102"/>
      <c r="C11" s="102"/>
      <c r="D11" s="139"/>
    </row>
    <row r="12" spans="1:5" ht="15.75">
      <c r="A12" s="52" t="s">
        <v>41</v>
      </c>
      <c r="B12" s="102">
        <v>5.45</v>
      </c>
      <c r="C12" s="102">
        <v>5.29</v>
      </c>
      <c r="D12" s="139"/>
    </row>
    <row r="13" spans="1:5" ht="16.5" thickBot="1">
      <c r="A13" s="52"/>
      <c r="B13" s="83"/>
      <c r="C13" s="83"/>
    </row>
    <row r="14" spans="1:5" ht="17.25" thickBot="1">
      <c r="A14" s="51" t="s">
        <v>118</v>
      </c>
      <c r="B14" s="137">
        <f>B2</f>
        <v>43889</v>
      </c>
      <c r="C14" s="204">
        <f>C2</f>
        <v>43921</v>
      </c>
    </row>
    <row r="15" spans="1:5" ht="15.75">
      <c r="A15" s="52"/>
      <c r="B15" s="83"/>
      <c r="C15" s="83"/>
    </row>
    <row r="16" spans="1:5" ht="15.75">
      <c r="A16" s="52" t="s">
        <v>117</v>
      </c>
      <c r="B16" s="134">
        <v>32168.721694109998</v>
      </c>
      <c r="C16" s="134">
        <v>32973.9</v>
      </c>
      <c r="D16" s="136"/>
      <c r="E16" s="136"/>
    </row>
    <row r="17" spans="1:5" ht="15.75">
      <c r="A17" s="52" t="s">
        <v>46</v>
      </c>
      <c r="B17" s="134">
        <v>1207.6388264999987</v>
      </c>
      <c r="C17" s="134">
        <v>805.22</v>
      </c>
      <c r="E17" s="224"/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37">
        <f>B2</f>
        <v>43889</v>
      </c>
      <c r="C19" s="204">
        <f>C2</f>
        <v>43921</v>
      </c>
    </row>
    <row r="20" spans="1:5" ht="15.75">
      <c r="A20" s="52"/>
      <c r="B20" s="83"/>
      <c r="C20" s="83"/>
    </row>
    <row r="21" spans="1:5" ht="16.5">
      <c r="A21" s="53" t="s">
        <v>112</v>
      </c>
      <c r="B21" s="207">
        <v>14.812200000000001</v>
      </c>
      <c r="C21" s="207">
        <v>17.962199999999999</v>
      </c>
    </row>
    <row r="22" spans="1:5" ht="15.75">
      <c r="A22" s="52" t="s">
        <v>115</v>
      </c>
      <c r="B22" s="207">
        <v>6.6758570966029898E-2</v>
      </c>
      <c r="C22" s="207">
        <f>1/17.9622</f>
        <v>5.5672467737804945E-2</v>
      </c>
      <c r="E22" s="139"/>
    </row>
    <row r="23" spans="1:5" ht="16.5">
      <c r="A23" s="53" t="s">
        <v>113</v>
      </c>
      <c r="B23" s="207">
        <v>19.401800000000001</v>
      </c>
      <c r="C23" s="207">
        <v>22.159500000000001</v>
      </c>
    </row>
    <row r="24" spans="1:5" ht="15.75">
      <c r="A24" s="52" t="s">
        <v>116</v>
      </c>
      <c r="B24" s="207">
        <v>5.1661965427812734E-2</v>
      </c>
      <c r="C24" s="207">
        <f t="shared" ref="C24" si="0">1/C23</f>
        <v>4.5127372007491139E-2</v>
      </c>
    </row>
    <row r="25" spans="1:5" ht="16.5">
      <c r="A25" s="53" t="s">
        <v>47</v>
      </c>
      <c r="B25" s="207">
        <v>7.3603500000000004</v>
      </c>
      <c r="C25" s="207">
        <v>6.0277500000000002</v>
      </c>
    </row>
    <row r="26" spans="1:5" ht="15.75">
      <c r="A26" s="52" t="s">
        <v>114</v>
      </c>
      <c r="B26" s="207">
        <v>0.13785117587053017</v>
      </c>
      <c r="C26" s="207">
        <f t="shared" ref="C26" si="1">1/C25</f>
        <v>0.16589938202480195</v>
      </c>
    </row>
    <row r="27" spans="1:5" ht="16.5">
      <c r="A27" s="53" t="s">
        <v>48</v>
      </c>
      <c r="B27" s="207">
        <v>16.3264</v>
      </c>
      <c r="C27" s="207">
        <v>19.786249999999999</v>
      </c>
    </row>
    <row r="28" spans="1:5" ht="15.75">
      <c r="A28" s="52" t="s">
        <v>49</v>
      </c>
      <c r="B28" s="207">
        <v>5.9804677921907051E-2</v>
      </c>
      <c r="C28" s="207">
        <f t="shared" ref="C28" si="2">1/C27</f>
        <v>5.0540147829932408E-2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37">
        <f>B2</f>
        <v>43889</v>
      </c>
      <c r="C30" s="204">
        <f>C2</f>
        <v>43921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2.4502024256760677</v>
      </c>
      <c r="C32" s="16">
        <v>2.4</v>
      </c>
    </row>
    <row r="33" spans="1:4" ht="15.75">
      <c r="A33" s="52" t="s">
        <v>44</v>
      </c>
      <c r="B33" s="16">
        <v>0.94787892309400945</v>
      </c>
      <c r="C33" s="16">
        <v>1</v>
      </c>
      <c r="D33" s="135"/>
    </row>
    <row r="34" spans="1:4" ht="16.5" thickBot="1">
      <c r="A34" s="54" t="s">
        <v>45</v>
      </c>
      <c r="B34" s="85">
        <v>0.3058732083401452</v>
      </c>
      <c r="C34" s="85">
        <v>0.1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16" zoomScale="90" zoomScaleNormal="90" workbookViewId="0">
      <selection activeCell="L31" sqref="L31"/>
    </sheetView>
  </sheetViews>
  <sheetFormatPr defaultRowHeight="15"/>
  <cols>
    <col min="1" max="3" width="9.140625" style="222"/>
    <col min="4" max="4" width="10.85546875" style="222" customWidth="1"/>
    <col min="5" max="16384" width="9.140625" style="222"/>
  </cols>
  <sheetData>
    <row r="1" spans="2:11">
      <c r="B1" s="220" t="s">
        <v>119</v>
      </c>
      <c r="C1" s="221"/>
      <c r="D1" s="221"/>
      <c r="E1" s="221"/>
      <c r="F1" s="221"/>
      <c r="G1" s="221"/>
      <c r="H1" s="221"/>
      <c r="I1" s="221"/>
      <c r="J1" s="221"/>
      <c r="K1" s="221"/>
    </row>
    <row r="18" spans="2:16">
      <c r="B18" s="220" t="s">
        <v>120</v>
      </c>
      <c r="D18" s="221"/>
      <c r="E18" s="221"/>
      <c r="F18" s="221"/>
      <c r="G18" s="221"/>
      <c r="H18" s="221"/>
      <c r="I18" s="221"/>
      <c r="J18" s="221"/>
      <c r="K18" s="221"/>
      <c r="L18" s="221"/>
      <c r="M18" s="221"/>
    </row>
    <row r="20" spans="2:16">
      <c r="P20" s="222" t="s">
        <v>109</v>
      </c>
    </row>
    <row r="35" spans="1:16">
      <c r="A35" s="223" t="s">
        <v>97</v>
      </c>
    </row>
    <row r="44" spans="1:16">
      <c r="A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</row>
    <row r="46" spans="1:16">
      <c r="P46" s="222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abSelected="1" topLeftCell="A73" zoomScale="80" zoomScaleNormal="80" workbookViewId="0">
      <selection activeCell="K67" sqref="K67"/>
    </sheetView>
  </sheetViews>
  <sheetFormatPr defaultRowHeight="12.75"/>
  <cols>
    <col min="1" max="1" width="52.42578125" style="104" customWidth="1"/>
    <col min="2" max="10" width="12.140625" style="104" customWidth="1"/>
    <col min="11" max="11" width="11" style="104" customWidth="1"/>
    <col min="12" max="27" width="5.5703125" style="104" customWidth="1"/>
    <col min="28" max="16384" width="9.140625" style="104"/>
  </cols>
  <sheetData>
    <row r="1" spans="1:27" ht="20.25" thickBot="1">
      <c r="A1" s="278" t="s">
        <v>98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27" ht="19.5" customHeight="1">
      <c r="A2" s="280" t="s">
        <v>123</v>
      </c>
      <c r="B2" s="281"/>
      <c r="C2" s="281"/>
      <c r="D2" s="281"/>
      <c r="E2" s="281"/>
      <c r="F2" s="281"/>
      <c r="G2" s="281"/>
      <c r="H2" s="281"/>
      <c r="I2" s="281"/>
      <c r="J2" s="282"/>
    </row>
    <row r="3" spans="1:27" ht="19.5" customHeight="1">
      <c r="A3" s="283"/>
      <c r="B3" s="284"/>
      <c r="C3" s="284"/>
      <c r="D3" s="284"/>
      <c r="E3" s="284"/>
      <c r="F3" s="284"/>
      <c r="G3" s="284"/>
      <c r="H3" s="284"/>
      <c r="I3" s="284"/>
      <c r="J3" s="285"/>
    </row>
    <row r="4" spans="1:27" ht="16.5">
      <c r="A4" s="114"/>
      <c r="B4" s="286" t="s">
        <v>95</v>
      </c>
      <c r="C4" s="288"/>
      <c r="D4" s="287"/>
      <c r="E4" s="286" t="s">
        <v>1</v>
      </c>
      <c r="F4" s="287"/>
      <c r="G4" s="115" t="s">
        <v>2</v>
      </c>
      <c r="H4" s="286" t="s">
        <v>93</v>
      </c>
      <c r="I4" s="288"/>
      <c r="J4" s="289"/>
    </row>
    <row r="5" spans="1:27" ht="17.25" thickBot="1">
      <c r="A5" s="116"/>
      <c r="B5" s="165">
        <v>43555</v>
      </c>
      <c r="C5" s="147">
        <v>43889</v>
      </c>
      <c r="D5" s="147">
        <v>43921</v>
      </c>
      <c r="E5" s="148" t="s">
        <v>4</v>
      </c>
      <c r="F5" s="140" t="s">
        <v>5</v>
      </c>
      <c r="G5" s="148" t="s">
        <v>4</v>
      </c>
      <c r="H5" s="205">
        <v>43861</v>
      </c>
      <c r="I5" s="205">
        <v>43889</v>
      </c>
      <c r="J5" s="206">
        <v>43921</v>
      </c>
    </row>
    <row r="6" spans="1:27" ht="17.25" thickTop="1">
      <c r="A6" s="119" t="s">
        <v>50</v>
      </c>
      <c r="B6" s="225">
        <v>33772.718661102219</v>
      </c>
      <c r="C6" s="177">
        <v>32870.85697630349</v>
      </c>
      <c r="D6" s="177">
        <v>36119.208709179802</v>
      </c>
      <c r="E6" s="177">
        <v>3248.3517328763119</v>
      </c>
      <c r="F6" s="177">
        <v>2346.4900480775832</v>
      </c>
      <c r="G6" s="177">
        <v>9.8821632037705598</v>
      </c>
      <c r="H6" s="177">
        <v>-6.9926126397163557E-2</v>
      </c>
      <c r="I6" s="177">
        <v>1.0876401587353541</v>
      </c>
      <c r="J6" s="227">
        <v>6.9478861670089884</v>
      </c>
      <c r="K6" s="151"/>
      <c r="U6" s="151"/>
      <c r="V6" s="151"/>
      <c r="W6" s="151"/>
      <c r="X6" s="151"/>
      <c r="Y6" s="151"/>
      <c r="Z6" s="151"/>
      <c r="AA6" s="151"/>
    </row>
    <row r="7" spans="1:27" ht="16.5">
      <c r="A7" s="119" t="s">
        <v>51</v>
      </c>
      <c r="B7" s="179">
        <v>32238.88861963222</v>
      </c>
      <c r="C7" s="177">
        <v>31402.426257333489</v>
      </c>
      <c r="D7" s="177">
        <v>31349.290395359803</v>
      </c>
      <c r="E7" s="177">
        <v>-53.135861973685678</v>
      </c>
      <c r="F7" s="177">
        <v>-889.5982242724167</v>
      </c>
      <c r="G7" s="177">
        <v>-0.16920941566186798</v>
      </c>
      <c r="H7" s="177">
        <v>0.75536804263866486</v>
      </c>
      <c r="I7" s="177">
        <v>-1.0744958004177079</v>
      </c>
      <c r="J7" s="227">
        <v>-2.7593948252009284</v>
      </c>
      <c r="K7" s="151"/>
      <c r="U7" s="151"/>
      <c r="V7" s="151"/>
      <c r="W7" s="151"/>
      <c r="X7" s="151"/>
      <c r="Y7" s="151"/>
      <c r="Z7" s="151"/>
      <c r="AA7" s="151"/>
    </row>
    <row r="8" spans="1:27" ht="16.5">
      <c r="A8" s="107" t="s">
        <v>52</v>
      </c>
      <c r="B8" s="183">
        <v>11108.751612270002</v>
      </c>
      <c r="C8" s="181">
        <v>12288.999399280001</v>
      </c>
      <c r="D8" s="181">
        <v>15122.550420939999</v>
      </c>
      <c r="E8" s="181">
        <v>2833.5510216599978</v>
      </c>
      <c r="F8" s="181">
        <v>4013.798808669997</v>
      </c>
      <c r="G8" s="181">
        <v>23.05762193971637</v>
      </c>
      <c r="H8" s="181">
        <v>26.923855547345468</v>
      </c>
      <c r="I8" s="181">
        <v>28.695502954189465</v>
      </c>
      <c r="J8" s="228">
        <v>36.131862055828265</v>
      </c>
      <c r="K8" s="151"/>
      <c r="U8" s="151"/>
      <c r="V8" s="151"/>
      <c r="W8" s="151"/>
      <c r="X8" s="151"/>
      <c r="Y8" s="151"/>
      <c r="Z8" s="151"/>
      <c r="AA8" s="151"/>
    </row>
    <row r="9" spans="1:27" ht="16.5">
      <c r="A9" s="107" t="s">
        <v>53</v>
      </c>
      <c r="B9" s="183">
        <v>20935.214057399997</v>
      </c>
      <c r="C9" s="181">
        <v>19011.216574850001</v>
      </c>
      <c r="D9" s="181">
        <v>16096.049481880002</v>
      </c>
      <c r="E9" s="181">
        <v>-2915.1670929699994</v>
      </c>
      <c r="F9" s="181">
        <v>-4839.1645755199952</v>
      </c>
      <c r="G9" s="181">
        <v>-15.33393237351514</v>
      </c>
      <c r="H9" s="181">
        <v>-10.565767532117036</v>
      </c>
      <c r="I9" s="181">
        <v>-13.597606553947656</v>
      </c>
      <c r="J9" s="228">
        <v>-23.114951498714149</v>
      </c>
      <c r="K9" s="151"/>
      <c r="U9" s="151"/>
      <c r="V9" s="151"/>
      <c r="W9" s="151"/>
      <c r="X9" s="151"/>
      <c r="Y9" s="151"/>
      <c r="Z9" s="151"/>
      <c r="AA9" s="151"/>
    </row>
    <row r="10" spans="1:27" ht="16.5">
      <c r="A10" s="107" t="s">
        <v>54</v>
      </c>
      <c r="B10" s="183">
        <v>194.92294996222472</v>
      </c>
      <c r="C10" s="181">
        <v>102.21028320348876</v>
      </c>
      <c r="D10" s="181">
        <v>130.69049253980251</v>
      </c>
      <c r="E10" s="181">
        <v>28.480209336313749</v>
      </c>
      <c r="F10" s="181">
        <v>-64.232457422422215</v>
      </c>
      <c r="G10" s="181">
        <v>27.864328758010544</v>
      </c>
      <c r="H10" s="181">
        <v>-6.8135245117825605</v>
      </c>
      <c r="I10" s="181">
        <v>-46.626436180502296</v>
      </c>
      <c r="J10" s="228">
        <v>-32.952742319398624</v>
      </c>
      <c r="K10" s="151"/>
      <c r="U10" s="151"/>
      <c r="V10" s="151"/>
      <c r="W10" s="151"/>
      <c r="X10" s="151"/>
      <c r="Y10" s="151"/>
      <c r="Z10" s="151"/>
      <c r="AA10" s="151"/>
    </row>
    <row r="11" spans="1:27" ht="16.5">
      <c r="A11" s="107" t="s">
        <v>94</v>
      </c>
      <c r="B11" s="183">
        <v>0</v>
      </c>
      <c r="C11" s="181">
        <v>0</v>
      </c>
      <c r="D11" s="181">
        <v>0</v>
      </c>
      <c r="E11" s="181">
        <v>0</v>
      </c>
      <c r="F11" s="181">
        <v>0</v>
      </c>
      <c r="G11" s="181">
        <v>0</v>
      </c>
      <c r="H11" s="181">
        <v>0</v>
      </c>
      <c r="I11" s="181">
        <v>0</v>
      </c>
      <c r="J11" s="228">
        <v>0</v>
      </c>
      <c r="K11" s="151"/>
      <c r="U11" s="151"/>
      <c r="V11" s="151"/>
      <c r="W11" s="151"/>
      <c r="X11" s="151"/>
      <c r="Y11" s="151"/>
      <c r="Z11" s="151"/>
      <c r="AA11" s="151"/>
    </row>
    <row r="12" spans="1:27" ht="16.5">
      <c r="A12" s="119" t="s">
        <v>55</v>
      </c>
      <c r="B12" s="179">
        <v>1533.83004147</v>
      </c>
      <c r="C12" s="177">
        <v>1468.43071897</v>
      </c>
      <c r="D12" s="177">
        <v>4769.9183138200005</v>
      </c>
      <c r="E12" s="177">
        <v>3301.4875948500003</v>
      </c>
      <c r="F12" s="177">
        <v>3236.0882723500008</v>
      </c>
      <c r="G12" s="177">
        <v>224.83100851811105</v>
      </c>
      <c r="H12" s="177">
        <v>-10.610918079779395</v>
      </c>
      <c r="I12" s="177">
        <v>89.798675508634517</v>
      </c>
      <c r="J12" s="227">
        <v>210.98088998495433</v>
      </c>
      <c r="K12" s="151"/>
      <c r="U12" s="151"/>
      <c r="V12" s="151"/>
      <c r="W12" s="151"/>
      <c r="X12" s="151"/>
      <c r="Y12" s="151"/>
      <c r="Z12" s="151"/>
      <c r="AA12" s="151"/>
    </row>
    <row r="13" spans="1:27" ht="16.5">
      <c r="A13" s="107" t="s">
        <v>56</v>
      </c>
      <c r="B13" s="183">
        <v>541.24710417999995</v>
      </c>
      <c r="C13" s="181">
        <v>1379.87141557</v>
      </c>
      <c r="D13" s="181">
        <v>1678.7272669199999</v>
      </c>
      <c r="E13" s="181">
        <v>298.85585134999997</v>
      </c>
      <c r="F13" s="181">
        <v>1137.48016274</v>
      </c>
      <c r="G13" s="181">
        <v>21.658239164737523</v>
      </c>
      <c r="H13" s="181">
        <v>-11.986064894375062</v>
      </c>
      <c r="I13" s="181">
        <v>95.076423976111016</v>
      </c>
      <c r="J13" s="228">
        <v>210.15912213762419</v>
      </c>
      <c r="K13" s="151"/>
      <c r="U13" s="151"/>
      <c r="V13" s="151"/>
      <c r="W13" s="151"/>
      <c r="X13" s="151"/>
      <c r="Y13" s="151"/>
      <c r="Z13" s="151"/>
      <c r="AA13" s="151"/>
    </row>
    <row r="14" spans="1:27" ht="16.5">
      <c r="A14" s="107" t="s">
        <v>57</v>
      </c>
      <c r="B14" s="183">
        <v>926.65755385</v>
      </c>
      <c r="C14" s="183">
        <v>0</v>
      </c>
      <c r="D14" s="183">
        <v>3002.2067223399999</v>
      </c>
      <c r="E14" s="183">
        <v>3002.2067223399999</v>
      </c>
      <c r="F14" s="183">
        <v>2075.5491684899998</v>
      </c>
      <c r="G14" s="183">
        <v>0</v>
      </c>
      <c r="H14" s="183">
        <v>0</v>
      </c>
      <c r="I14" s="183">
        <v>1</v>
      </c>
      <c r="J14" s="184">
        <v>2</v>
      </c>
      <c r="K14" s="151"/>
      <c r="U14" s="151"/>
      <c r="V14" s="151"/>
      <c r="W14" s="151"/>
      <c r="X14" s="151"/>
      <c r="Y14" s="151"/>
      <c r="Z14" s="151"/>
      <c r="AA14" s="151"/>
    </row>
    <row r="15" spans="1:27" ht="16.5">
      <c r="A15" s="107" t="s">
        <v>58</v>
      </c>
      <c r="B15" s="183">
        <v>65.925383440000004</v>
      </c>
      <c r="C15" s="181">
        <v>88.559303400000005</v>
      </c>
      <c r="D15" s="181">
        <v>88.984324560000005</v>
      </c>
      <c r="E15" s="181">
        <v>0.42502116000000001</v>
      </c>
      <c r="F15" s="181">
        <v>23.05894112</v>
      </c>
      <c r="G15" s="181">
        <v>0.47992830079104465</v>
      </c>
      <c r="H15" s="181">
        <v>40.38080515240253</v>
      </c>
      <c r="I15" s="181">
        <v>33.51537026830718</v>
      </c>
      <c r="J15" s="228">
        <v>34.977333337752071</v>
      </c>
      <c r="K15" s="151"/>
      <c r="U15" s="151"/>
      <c r="V15" s="151"/>
      <c r="W15" s="151"/>
      <c r="X15" s="151"/>
      <c r="Y15" s="151"/>
      <c r="Z15" s="151"/>
      <c r="AA15" s="151"/>
    </row>
    <row r="16" spans="1:27" ht="16.5">
      <c r="A16" s="120"/>
      <c r="B16" s="183"/>
      <c r="C16" s="181"/>
      <c r="D16" s="181"/>
      <c r="E16" s="181"/>
      <c r="F16" s="181"/>
      <c r="G16" s="181"/>
      <c r="H16" s="181"/>
      <c r="I16" s="181"/>
      <c r="J16" s="228"/>
      <c r="K16" s="151"/>
      <c r="U16" s="151"/>
      <c r="V16" s="151"/>
      <c r="W16" s="151"/>
      <c r="X16" s="151"/>
      <c r="Y16" s="151"/>
      <c r="Z16" s="151"/>
      <c r="AA16" s="151"/>
    </row>
    <row r="17" spans="1:27" ht="16.5">
      <c r="A17" s="119" t="s">
        <v>59</v>
      </c>
      <c r="B17" s="179">
        <v>33772.701645782239</v>
      </c>
      <c r="C17" s="177">
        <v>32870.914957973488</v>
      </c>
      <c r="D17" s="177">
        <v>36119.26833767983</v>
      </c>
      <c r="E17" s="177">
        <v>3248.3533797063428</v>
      </c>
      <c r="F17" s="177">
        <v>2346.5666918975912</v>
      </c>
      <c r="G17" s="177">
        <v>9.8821507824149819</v>
      </c>
      <c r="H17" s="177">
        <v>-6.9946077980020505E-2</v>
      </c>
      <c r="I17" s="177">
        <v>1.0876375771240276</v>
      </c>
      <c r="J17" s="227">
        <v>6.9481166076349297</v>
      </c>
      <c r="K17" s="151"/>
      <c r="U17" s="151"/>
      <c r="V17" s="151"/>
      <c r="W17" s="151"/>
      <c r="X17" s="151"/>
      <c r="Y17" s="151"/>
      <c r="Z17" s="151"/>
      <c r="AA17" s="151"/>
    </row>
    <row r="18" spans="1:27" ht="16.5">
      <c r="A18" s="119" t="s">
        <v>60</v>
      </c>
      <c r="B18" s="179">
        <v>9943.0693224400002</v>
      </c>
      <c r="C18" s="177">
        <v>5711.6699850200002</v>
      </c>
      <c r="D18" s="177">
        <v>7800.1628773900011</v>
      </c>
      <c r="E18" s="177">
        <v>2088.4928923700008</v>
      </c>
      <c r="F18" s="177">
        <v>-2142.9064450499991</v>
      </c>
      <c r="G18" s="177">
        <v>36.565363507476661</v>
      </c>
      <c r="H18" s="177">
        <v>-6.3042983907151751</v>
      </c>
      <c r="I18" s="177">
        <v>-20.664785177763505</v>
      </c>
      <c r="J18" s="227">
        <v>-21.551760080901616</v>
      </c>
      <c r="K18" s="151"/>
      <c r="U18" s="151"/>
      <c r="V18" s="151"/>
      <c r="W18" s="151"/>
      <c r="X18" s="151"/>
      <c r="Y18" s="151"/>
      <c r="Z18" s="151"/>
      <c r="AA18" s="151"/>
    </row>
    <row r="19" spans="1:27" ht="16.5">
      <c r="A19" s="107" t="s">
        <v>61</v>
      </c>
      <c r="B19" s="183">
        <v>3979.7797305399995</v>
      </c>
      <c r="C19" s="181">
        <v>3997.41805656</v>
      </c>
      <c r="D19" s="181">
        <v>4079.4569403700002</v>
      </c>
      <c r="E19" s="181">
        <v>82.038883810000243</v>
      </c>
      <c r="F19" s="181">
        <v>99.67720983000072</v>
      </c>
      <c r="G19" s="181">
        <v>2.0522968238303037</v>
      </c>
      <c r="H19" s="181">
        <v>2.0028417215562939</v>
      </c>
      <c r="I19" s="181">
        <v>1.117808414946893</v>
      </c>
      <c r="J19" s="228">
        <v>2.5045911225965369</v>
      </c>
      <c r="K19" s="151"/>
      <c r="U19" s="151"/>
      <c r="V19" s="151"/>
      <c r="W19" s="151"/>
      <c r="X19" s="151"/>
      <c r="Y19" s="151"/>
      <c r="Z19" s="151"/>
      <c r="AA19" s="151"/>
    </row>
    <row r="20" spans="1:27" ht="16.5">
      <c r="A20" s="107" t="s">
        <v>62</v>
      </c>
      <c r="B20" s="183">
        <v>5963.2895919000002</v>
      </c>
      <c r="C20" s="183">
        <v>1714.2519284600007</v>
      </c>
      <c r="D20" s="183">
        <v>3720.7059370200009</v>
      </c>
      <c r="E20" s="183">
        <v>2006.4540085600001</v>
      </c>
      <c r="F20" s="183">
        <v>-2242.5836548799994</v>
      </c>
      <c r="G20" s="183">
        <v>117.04545727782843</v>
      </c>
      <c r="H20" s="183">
        <v>-16.017586160837695</v>
      </c>
      <c r="I20" s="183">
        <v>-47.191793822776077</v>
      </c>
      <c r="J20" s="184">
        <v>-37.606485821619742</v>
      </c>
      <c r="K20" s="151"/>
      <c r="U20" s="151"/>
      <c r="V20" s="151"/>
      <c r="W20" s="151"/>
      <c r="X20" s="151"/>
      <c r="Y20" s="151"/>
      <c r="Z20" s="151"/>
      <c r="AA20" s="151"/>
    </row>
    <row r="21" spans="1:27" ht="16.5">
      <c r="A21" s="107" t="s">
        <v>63</v>
      </c>
      <c r="B21" s="183">
        <v>13926.682937060003</v>
      </c>
      <c r="C21" s="181">
        <v>17571.818170549999</v>
      </c>
      <c r="D21" s="181">
        <v>18976.05660485</v>
      </c>
      <c r="E21" s="181">
        <v>1404.2384343000012</v>
      </c>
      <c r="F21" s="181">
        <v>5049.3736677899979</v>
      </c>
      <c r="G21" s="181">
        <v>7.9914236573052762</v>
      </c>
      <c r="H21" s="181">
        <v>1.7468035659484258</v>
      </c>
      <c r="I21" s="181">
        <v>11.513412588013352</v>
      </c>
      <c r="J21" s="228">
        <v>36.256829358505883</v>
      </c>
      <c r="K21" s="151"/>
      <c r="U21" s="151"/>
      <c r="V21" s="151"/>
      <c r="W21" s="151"/>
      <c r="X21" s="151"/>
      <c r="Y21" s="151"/>
      <c r="Z21" s="151"/>
      <c r="AA21" s="151"/>
    </row>
    <row r="22" spans="1:27" ht="16.5">
      <c r="A22" s="119" t="s">
        <v>64</v>
      </c>
      <c r="B22" s="179">
        <v>5395.5910981000006</v>
      </c>
      <c r="C22" s="179">
        <v>7501.5806448900003</v>
      </c>
      <c r="D22" s="179">
        <v>7885.9358299500009</v>
      </c>
      <c r="E22" s="179">
        <v>384.35518506000062</v>
      </c>
      <c r="F22" s="179">
        <v>2490.3447318500002</v>
      </c>
      <c r="G22" s="179">
        <v>5.1236559767149856</v>
      </c>
      <c r="H22" s="179">
        <v>-13.442813207548866</v>
      </c>
      <c r="I22" s="179">
        <v>1.828512439222024</v>
      </c>
      <c r="J22" s="180">
        <v>46.155179044737991</v>
      </c>
      <c r="K22" s="151"/>
      <c r="U22" s="151"/>
      <c r="V22" s="151"/>
      <c r="W22" s="151"/>
      <c r="X22" s="151"/>
      <c r="Y22" s="151"/>
      <c r="Z22" s="151"/>
      <c r="AA22" s="151"/>
    </row>
    <row r="23" spans="1:27" ht="16.5">
      <c r="A23" s="121" t="s">
        <v>104</v>
      </c>
      <c r="B23" s="179">
        <v>8531.091838960001</v>
      </c>
      <c r="C23" s="179">
        <v>10070.237525659999</v>
      </c>
      <c r="D23" s="179">
        <v>11090.1207749</v>
      </c>
      <c r="E23" s="179">
        <v>1019.8832492400015</v>
      </c>
      <c r="F23" s="179">
        <v>2559.0289359399994</v>
      </c>
      <c r="G23" s="179">
        <v>10.127698047252949</v>
      </c>
      <c r="H23" s="179">
        <v>18.460645400398562</v>
      </c>
      <c r="I23" s="179">
        <v>20.016565955321667</v>
      </c>
      <c r="J23" s="180">
        <v>29.996499677255429</v>
      </c>
      <c r="K23" s="151"/>
      <c r="U23" s="151"/>
      <c r="V23" s="151"/>
      <c r="W23" s="151"/>
      <c r="X23" s="151"/>
      <c r="Y23" s="151"/>
      <c r="Z23" s="151"/>
      <c r="AA23" s="151"/>
    </row>
    <row r="24" spans="1:27" ht="16.5">
      <c r="A24" s="121" t="s">
        <v>65</v>
      </c>
      <c r="B24" s="179">
        <v>2908.5120929894979</v>
      </c>
      <c r="C24" s="226">
        <v>3117.5201393484517</v>
      </c>
      <c r="D24" s="226">
        <v>3579.4670397445202</v>
      </c>
      <c r="E24" s="226">
        <v>461.94690039606849</v>
      </c>
      <c r="F24" s="226">
        <v>670.95494675502232</v>
      </c>
      <c r="G24" s="226">
        <v>14.817767961319845</v>
      </c>
      <c r="H24" s="226">
        <v>10.956274461652654</v>
      </c>
      <c r="I24" s="226">
        <v>12.20540567234174</v>
      </c>
      <c r="J24" s="180">
        <v>23.068666221888904</v>
      </c>
      <c r="K24" s="151"/>
      <c r="U24" s="151"/>
      <c r="V24" s="151"/>
      <c r="W24" s="151"/>
      <c r="X24" s="151"/>
      <c r="Y24" s="151"/>
      <c r="Z24" s="151"/>
      <c r="AA24" s="151"/>
    </row>
    <row r="25" spans="1:27" ht="16.5">
      <c r="A25" s="121" t="s">
        <v>103</v>
      </c>
      <c r="B25" s="179">
        <v>7314.1046165300095</v>
      </c>
      <c r="C25" s="179">
        <v>7272.0940114499963</v>
      </c>
      <c r="D25" s="179">
        <v>6604.0285781300272</v>
      </c>
      <c r="E25" s="179">
        <v>-668.06543331996909</v>
      </c>
      <c r="F25" s="179">
        <v>-710.07603839998228</v>
      </c>
      <c r="G25" s="179">
        <v>-9.1866996255561588</v>
      </c>
      <c r="H25" s="179">
        <v>-0.26498457755047866</v>
      </c>
      <c r="I25" s="179">
        <v>-0.71488555744447524</v>
      </c>
      <c r="J25" s="180">
        <v>-9.7083112100310558</v>
      </c>
      <c r="K25" s="151"/>
      <c r="U25" s="151"/>
      <c r="V25" s="151"/>
      <c r="W25" s="151"/>
      <c r="X25" s="151"/>
      <c r="Y25" s="151"/>
      <c r="Z25" s="151"/>
      <c r="AA25" s="151"/>
    </row>
    <row r="26" spans="1:27" ht="17.25" thickBot="1">
      <c r="A26" s="127" t="s">
        <v>66</v>
      </c>
      <c r="B26" s="187">
        <v>-319.66732323727331</v>
      </c>
      <c r="C26" s="187">
        <v>-802.18734839496324</v>
      </c>
      <c r="D26" s="187">
        <v>-840.44676243471758</v>
      </c>
      <c r="E26" s="187">
        <v>-38.259414039754347</v>
      </c>
      <c r="F26" s="187">
        <v>-520.77943919744428</v>
      </c>
      <c r="G26" s="187">
        <v>4.7693863679481723</v>
      </c>
      <c r="H26" s="187">
        <v>12.144490289809241</v>
      </c>
      <c r="I26" s="187">
        <v>47.838433050048479</v>
      </c>
      <c r="J26" s="188">
        <v>162.91294146786953</v>
      </c>
      <c r="K26" s="151"/>
      <c r="U26" s="151"/>
      <c r="V26" s="151"/>
      <c r="W26" s="151"/>
      <c r="X26" s="151"/>
      <c r="Y26" s="151"/>
      <c r="Z26" s="151"/>
      <c r="AA26" s="151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  <c r="K27" s="151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  <c r="K28" s="151"/>
    </row>
    <row r="29" spans="1:27" ht="19.5" customHeight="1">
      <c r="A29" s="280" t="s">
        <v>102</v>
      </c>
      <c r="B29" s="281"/>
      <c r="C29" s="281"/>
      <c r="D29" s="281"/>
      <c r="E29" s="281"/>
      <c r="F29" s="281"/>
      <c r="G29" s="281"/>
      <c r="H29" s="281"/>
      <c r="I29" s="281"/>
      <c r="J29" s="282"/>
      <c r="K29" s="151"/>
    </row>
    <row r="30" spans="1:27" ht="19.5" customHeight="1">
      <c r="A30" s="283"/>
      <c r="B30" s="284"/>
      <c r="C30" s="284"/>
      <c r="D30" s="284"/>
      <c r="E30" s="284"/>
      <c r="F30" s="284"/>
      <c r="G30" s="284"/>
      <c r="H30" s="284"/>
      <c r="I30" s="284"/>
      <c r="J30" s="285"/>
      <c r="K30" s="151"/>
    </row>
    <row r="31" spans="1:27" ht="16.5">
      <c r="A31" s="142"/>
      <c r="B31" s="286" t="str">
        <f>B4</f>
        <v>N$ Million</v>
      </c>
      <c r="C31" s="288"/>
      <c r="D31" s="287"/>
      <c r="E31" s="286" t="s">
        <v>1</v>
      </c>
      <c r="F31" s="287"/>
      <c r="G31" s="146" t="s">
        <v>2</v>
      </c>
      <c r="H31" s="286" t="str">
        <f>H4</f>
        <v>Annual percentage change</v>
      </c>
      <c r="I31" s="288"/>
      <c r="J31" s="289"/>
      <c r="K31" s="151"/>
    </row>
    <row r="32" spans="1:27" ht="17.25" thickBot="1">
      <c r="A32" s="143"/>
      <c r="B32" s="148">
        <f>B5</f>
        <v>43555</v>
      </c>
      <c r="C32" s="148">
        <f>C5</f>
        <v>43889</v>
      </c>
      <c r="D32" s="117">
        <f>D5</f>
        <v>43921</v>
      </c>
      <c r="E32" s="148" t="s">
        <v>4</v>
      </c>
      <c r="F32" s="140" t="s">
        <v>5</v>
      </c>
      <c r="G32" s="148" t="s">
        <v>4</v>
      </c>
      <c r="H32" s="118">
        <f>H5</f>
        <v>43861</v>
      </c>
      <c r="I32" s="149">
        <f>I5</f>
        <v>43889</v>
      </c>
      <c r="J32" s="138">
        <f>J5</f>
        <v>43921</v>
      </c>
      <c r="K32" s="151"/>
    </row>
    <row r="33" spans="1:27" ht="17.25" thickTop="1">
      <c r="A33" s="144" t="s">
        <v>50</v>
      </c>
      <c r="B33" s="229">
        <v>150144.31621162157</v>
      </c>
      <c r="C33" s="230">
        <v>157376.54618203189</v>
      </c>
      <c r="D33" s="230">
        <v>159464.33593089512</v>
      </c>
      <c r="E33" s="230">
        <v>2087.7897488632298</v>
      </c>
      <c r="F33" s="230">
        <v>9320.0197192735504</v>
      </c>
      <c r="G33" s="229">
        <v>1.3266206429821921</v>
      </c>
      <c r="H33" s="230">
        <v>7.4725749857889951</v>
      </c>
      <c r="I33" s="230">
        <v>6.4488869603516861</v>
      </c>
      <c r="J33" s="232">
        <v>6.2073743145477351</v>
      </c>
      <c r="K33" s="151"/>
      <c r="U33" s="151"/>
      <c r="V33" s="151"/>
      <c r="W33" s="151"/>
      <c r="X33" s="151"/>
      <c r="Y33" s="151"/>
      <c r="Z33" s="151"/>
      <c r="AA33" s="151"/>
    </row>
    <row r="34" spans="1:27" ht="16.5">
      <c r="A34" s="121" t="s">
        <v>51</v>
      </c>
      <c r="B34" s="230">
        <v>17204.718683384475</v>
      </c>
      <c r="C34" s="230">
        <v>19707.536041359894</v>
      </c>
      <c r="D34" s="230">
        <v>18463.840321406591</v>
      </c>
      <c r="E34" s="230">
        <v>-1243.6957199533026</v>
      </c>
      <c r="F34" s="230">
        <v>1259.1216380221158</v>
      </c>
      <c r="G34" s="230">
        <v>-6.3107621233987743</v>
      </c>
      <c r="H34" s="230">
        <v>8.6946750519754943</v>
      </c>
      <c r="I34" s="230">
        <v>10.042829615595267</v>
      </c>
      <c r="J34" s="232">
        <v>7.3184668764047558</v>
      </c>
      <c r="K34" s="151"/>
      <c r="U34" s="151"/>
      <c r="V34" s="151"/>
      <c r="W34" s="151"/>
      <c r="X34" s="151"/>
      <c r="Y34" s="151"/>
      <c r="Z34" s="151"/>
      <c r="AA34" s="151"/>
    </row>
    <row r="35" spans="1:27" ht="16.5">
      <c r="A35" s="123" t="s">
        <v>67</v>
      </c>
      <c r="B35" s="231">
        <v>166.58926616488748</v>
      </c>
      <c r="C35" s="231">
        <v>122.27244965021127</v>
      </c>
      <c r="D35" s="231">
        <v>197.68864494637376</v>
      </c>
      <c r="E35" s="231">
        <v>75.416195296162485</v>
      </c>
      <c r="F35" s="231">
        <v>31.09937878148628</v>
      </c>
      <c r="G35" s="231">
        <v>61.678812775819921</v>
      </c>
      <c r="H35" s="231">
        <v>14.05127708661766</v>
      </c>
      <c r="I35" s="231">
        <v>-5.1290401589247097</v>
      </c>
      <c r="J35" s="233">
        <v>18.668296882168022</v>
      </c>
      <c r="K35" s="151"/>
      <c r="U35" s="151"/>
      <c r="V35" s="151"/>
      <c r="W35" s="151"/>
      <c r="X35" s="151"/>
      <c r="Y35" s="151"/>
      <c r="Z35" s="151"/>
      <c r="AA35" s="151"/>
    </row>
    <row r="36" spans="1:27" ht="16.5">
      <c r="A36" s="123" t="s">
        <v>52</v>
      </c>
      <c r="B36" s="231">
        <v>7861.0401342074274</v>
      </c>
      <c r="C36" s="231">
        <v>9154.6355965415132</v>
      </c>
      <c r="D36" s="231">
        <v>7885.8938456717497</v>
      </c>
      <c r="E36" s="231">
        <v>-1268.7417508697636</v>
      </c>
      <c r="F36" s="231">
        <v>24.853711464322259</v>
      </c>
      <c r="G36" s="231">
        <v>-13.859008777466528</v>
      </c>
      <c r="H36" s="231">
        <v>9.3276542464471959</v>
      </c>
      <c r="I36" s="231">
        <v>7.6497685126690556</v>
      </c>
      <c r="J36" s="233">
        <v>0.31616314177269089</v>
      </c>
      <c r="K36" s="151"/>
      <c r="U36" s="151"/>
      <c r="V36" s="151"/>
      <c r="W36" s="151"/>
      <c r="X36" s="151"/>
      <c r="Y36" s="151"/>
      <c r="Z36" s="151"/>
      <c r="AA36" s="151"/>
    </row>
    <row r="37" spans="1:27" ht="16.5">
      <c r="A37" s="123" t="s">
        <v>68</v>
      </c>
      <c r="B37" s="231">
        <v>1149.2220827000001</v>
      </c>
      <c r="C37" s="231">
        <v>925.45955772000002</v>
      </c>
      <c r="D37" s="231">
        <v>914.36646599999995</v>
      </c>
      <c r="E37" s="231">
        <v>-11.093091720000075</v>
      </c>
      <c r="F37" s="231">
        <v>-234.85561670000016</v>
      </c>
      <c r="G37" s="231">
        <v>-1.1986576428395779</v>
      </c>
      <c r="H37" s="231">
        <v>-17.898842734525701</v>
      </c>
      <c r="I37" s="231">
        <v>-18.061159083262652</v>
      </c>
      <c r="J37" s="233">
        <v>-20.4360515026153</v>
      </c>
      <c r="K37" s="151"/>
      <c r="U37" s="151"/>
      <c r="V37" s="151"/>
      <c r="W37" s="151"/>
      <c r="X37" s="151"/>
      <c r="Y37" s="151"/>
      <c r="Z37" s="151"/>
      <c r="AA37" s="151"/>
    </row>
    <row r="38" spans="1:27" ht="16.5">
      <c r="A38" s="123" t="s">
        <v>69</v>
      </c>
      <c r="B38" s="231">
        <v>8027.867200312161</v>
      </c>
      <c r="C38" s="231">
        <v>9505.1684374481702</v>
      </c>
      <c r="D38" s="231">
        <v>9465.8913647884674</v>
      </c>
      <c r="E38" s="231">
        <v>-39.277072659702753</v>
      </c>
      <c r="F38" s="231">
        <v>1438.0241644763064</v>
      </c>
      <c r="G38" s="231">
        <v>-0.4132180604497222</v>
      </c>
      <c r="H38" s="231">
        <v>11.454874361467034</v>
      </c>
      <c r="I38" s="231">
        <v>16.677338068943314</v>
      </c>
      <c r="J38" s="233">
        <v>17.91290424460918</v>
      </c>
      <c r="K38" s="151"/>
      <c r="U38" s="151"/>
      <c r="V38" s="151"/>
      <c r="W38" s="151"/>
      <c r="X38" s="151"/>
      <c r="Y38" s="151"/>
      <c r="Z38" s="151"/>
      <c r="AA38" s="151"/>
    </row>
    <row r="39" spans="1:27" ht="16.5">
      <c r="A39" s="121" t="s">
        <v>55</v>
      </c>
      <c r="B39" s="230">
        <v>132939.59752823709</v>
      </c>
      <c r="C39" s="230">
        <v>137669.01014067201</v>
      </c>
      <c r="D39" s="230">
        <v>141000.49560948854</v>
      </c>
      <c r="E39" s="230">
        <v>3331.485468816536</v>
      </c>
      <c r="F39" s="230">
        <v>8060.8980812514492</v>
      </c>
      <c r="G39" s="230">
        <v>2.419924037670043</v>
      </c>
      <c r="H39" s="230">
        <v>7.3014016367209251</v>
      </c>
      <c r="I39" s="230">
        <v>5.9535269409813623</v>
      </c>
      <c r="J39" s="232">
        <v>6.0635794233838283</v>
      </c>
      <c r="K39" s="151"/>
      <c r="U39" s="151"/>
      <c r="V39" s="151"/>
      <c r="W39" s="151"/>
      <c r="X39" s="151"/>
      <c r="Y39" s="151"/>
      <c r="Z39" s="151"/>
      <c r="AA39" s="151"/>
    </row>
    <row r="40" spans="1:27" ht="16.5">
      <c r="A40" s="123" t="s">
        <v>70</v>
      </c>
      <c r="B40" s="231">
        <v>8932.8721854451123</v>
      </c>
      <c r="C40" s="231">
        <v>3154.5079059697891</v>
      </c>
      <c r="D40" s="231">
        <v>6303.9702344436264</v>
      </c>
      <c r="E40" s="231">
        <v>3149.4623284738373</v>
      </c>
      <c r="F40" s="231">
        <v>-2628.9019510014859</v>
      </c>
      <c r="G40" s="231">
        <v>99.840051835457331</v>
      </c>
      <c r="H40" s="231">
        <v>-31.043873813179516</v>
      </c>
      <c r="I40" s="231">
        <v>-47.906740337615702</v>
      </c>
      <c r="J40" s="233">
        <v>-29.429526096711882</v>
      </c>
      <c r="K40" s="151"/>
      <c r="U40" s="151"/>
      <c r="V40" s="151"/>
      <c r="W40" s="151"/>
      <c r="X40" s="151"/>
      <c r="Y40" s="151"/>
      <c r="Z40" s="151"/>
      <c r="AA40" s="151"/>
    </row>
    <row r="41" spans="1:27" ht="16.5">
      <c r="A41" s="123" t="s">
        <v>57</v>
      </c>
      <c r="B41" s="231">
        <v>19585.191447884841</v>
      </c>
      <c r="C41" s="231">
        <v>23649.991654580568</v>
      </c>
      <c r="D41" s="231">
        <v>23976.920594944106</v>
      </c>
      <c r="E41" s="231">
        <v>326.92894036353755</v>
      </c>
      <c r="F41" s="231">
        <v>4391.7291470592645</v>
      </c>
      <c r="G41" s="231">
        <v>1.382363871998308</v>
      </c>
      <c r="H41" s="231">
        <v>24.802252585582124</v>
      </c>
      <c r="I41" s="231">
        <v>22.80605789035846</v>
      </c>
      <c r="J41" s="233">
        <v>22.423723346005715</v>
      </c>
      <c r="K41" s="151"/>
      <c r="U41" s="151"/>
      <c r="V41" s="151"/>
      <c r="W41" s="151"/>
      <c r="X41" s="151"/>
      <c r="Y41" s="151"/>
      <c r="Z41" s="151"/>
      <c r="AA41" s="151"/>
    </row>
    <row r="42" spans="1:27" ht="16.5">
      <c r="A42" s="123" t="s">
        <v>10</v>
      </c>
      <c r="B42" s="231">
        <v>3898.6323521727568</v>
      </c>
      <c r="C42" s="231">
        <v>6199.4922547658653</v>
      </c>
      <c r="D42" s="231">
        <v>5674.1029982227838</v>
      </c>
      <c r="E42" s="231">
        <v>-525.3892565430815</v>
      </c>
      <c r="F42" s="231">
        <v>1775.470646050027</v>
      </c>
      <c r="G42" s="231">
        <v>-8.4747142984038391</v>
      </c>
      <c r="H42" s="231">
        <v>5.8400875475875864</v>
      </c>
      <c r="I42" s="231">
        <v>6.1101177619301836</v>
      </c>
      <c r="J42" s="233">
        <v>45.540858579818007</v>
      </c>
      <c r="K42" s="151"/>
      <c r="U42" s="151"/>
      <c r="V42" s="151"/>
      <c r="W42" s="151"/>
      <c r="X42" s="151"/>
      <c r="Y42" s="151"/>
      <c r="Z42" s="151"/>
      <c r="AA42" s="151"/>
    </row>
    <row r="43" spans="1:27" ht="16.5">
      <c r="A43" s="123" t="s">
        <v>71</v>
      </c>
      <c r="B43" s="231">
        <v>375.05555661</v>
      </c>
      <c r="C43" s="231">
        <v>344.48548438999995</v>
      </c>
      <c r="D43" s="231">
        <v>264.12975648000003</v>
      </c>
      <c r="E43" s="231">
        <v>-80.355727909999928</v>
      </c>
      <c r="F43" s="231">
        <v>-110.92580012999997</v>
      </c>
      <c r="G43" s="231">
        <v>-23.326303008758231</v>
      </c>
      <c r="H43" s="231">
        <v>-6.4682012527392629</v>
      </c>
      <c r="I43" s="231">
        <v>-17.490597365071338</v>
      </c>
      <c r="J43" s="233">
        <v>-29.575831680143779</v>
      </c>
      <c r="K43" s="151"/>
      <c r="U43" s="151"/>
      <c r="V43" s="151"/>
      <c r="W43" s="151"/>
      <c r="X43" s="151"/>
      <c r="Y43" s="151"/>
      <c r="Z43" s="151"/>
      <c r="AA43" s="151"/>
    </row>
    <row r="44" spans="1:27" ht="16.5">
      <c r="A44" s="123" t="s">
        <v>12</v>
      </c>
      <c r="B44" s="231">
        <v>2836.1088790565022</v>
      </c>
      <c r="C44" s="231">
        <v>1020.9000646455092</v>
      </c>
      <c r="D44" s="231">
        <v>1004.427357615873</v>
      </c>
      <c r="E44" s="231">
        <v>-16.47270702963624</v>
      </c>
      <c r="F44" s="231">
        <v>-1831.6815214406292</v>
      </c>
      <c r="G44" s="231">
        <v>-1.613547456807737</v>
      </c>
      <c r="H44" s="231">
        <v>-21.284031733347234</v>
      </c>
      <c r="I44" s="231">
        <v>1.9031163194939325</v>
      </c>
      <c r="J44" s="233">
        <v>-64.584316031265374</v>
      </c>
      <c r="K44" s="151"/>
      <c r="U44" s="151"/>
      <c r="V44" s="151"/>
      <c r="W44" s="151"/>
      <c r="X44" s="151"/>
      <c r="Y44" s="151"/>
      <c r="Z44" s="151"/>
      <c r="AA44" s="151"/>
    </row>
    <row r="45" spans="1:27" ht="16.5">
      <c r="A45" s="123" t="s">
        <v>72</v>
      </c>
      <c r="B45" s="231">
        <v>42170.316109758816</v>
      </c>
      <c r="C45" s="231">
        <v>44269.652121704952</v>
      </c>
      <c r="D45" s="231">
        <v>44309.036482361123</v>
      </c>
      <c r="E45" s="231">
        <v>39.384360656171339</v>
      </c>
      <c r="F45" s="231">
        <v>2138.7203726023072</v>
      </c>
      <c r="G45" s="231">
        <v>8.8964694251259857E-2</v>
      </c>
      <c r="H45" s="231">
        <v>6.7142793132370713</v>
      </c>
      <c r="I45" s="231">
        <v>5.0666250770734536</v>
      </c>
      <c r="J45" s="233">
        <v>5.0716251854402827</v>
      </c>
      <c r="K45" s="151"/>
      <c r="U45" s="151"/>
      <c r="V45" s="151"/>
      <c r="W45" s="151"/>
      <c r="X45" s="151"/>
      <c r="Y45" s="151"/>
      <c r="Z45" s="151"/>
      <c r="AA45" s="151"/>
    </row>
    <row r="46" spans="1:27" ht="16.5">
      <c r="A46" s="123" t="s">
        <v>14</v>
      </c>
      <c r="B46" s="231">
        <v>55141.420997309069</v>
      </c>
      <c r="C46" s="231">
        <v>59029.980654615327</v>
      </c>
      <c r="D46" s="231">
        <v>59467.908185421016</v>
      </c>
      <c r="E46" s="231">
        <v>437.92753080568946</v>
      </c>
      <c r="F46" s="231">
        <v>4326.487188111947</v>
      </c>
      <c r="G46" s="231">
        <v>0.74187307186835483</v>
      </c>
      <c r="H46" s="231">
        <v>7.0581443066575673</v>
      </c>
      <c r="I46" s="231">
        <v>6.8934479481685571</v>
      </c>
      <c r="J46" s="233">
        <v>7.8461655682088463</v>
      </c>
      <c r="K46" s="151"/>
      <c r="U46" s="151"/>
      <c r="V46" s="151"/>
      <c r="W46" s="151"/>
      <c r="X46" s="151"/>
      <c r="Y46" s="151"/>
      <c r="Z46" s="151"/>
      <c r="AA46" s="151"/>
    </row>
    <row r="47" spans="1:27" ht="16.5">
      <c r="A47" s="124"/>
      <c r="B47" s="230"/>
      <c r="C47" s="230"/>
      <c r="D47" s="230"/>
      <c r="E47" s="230"/>
      <c r="F47" s="230"/>
      <c r="G47" s="230"/>
      <c r="H47" s="230"/>
      <c r="I47" s="230"/>
      <c r="J47" s="232"/>
      <c r="K47" s="151"/>
      <c r="U47" s="151"/>
      <c r="V47" s="151"/>
      <c r="W47" s="151"/>
      <c r="X47" s="151"/>
      <c r="Y47" s="151"/>
      <c r="Z47" s="151"/>
      <c r="AA47" s="151"/>
    </row>
    <row r="48" spans="1:27" ht="16.5">
      <c r="A48" s="121" t="s">
        <v>59</v>
      </c>
      <c r="B48" s="230">
        <v>150144.3159875118</v>
      </c>
      <c r="C48" s="230">
        <v>157376.54591762691</v>
      </c>
      <c r="D48" s="230">
        <v>159464.33491119422</v>
      </c>
      <c r="E48" s="230">
        <v>2087.7889935673156</v>
      </c>
      <c r="F48" s="230">
        <v>9320.0189236824226</v>
      </c>
      <c r="G48" s="230">
        <v>1.3266201652818665</v>
      </c>
      <c r="H48" s="230">
        <v>7.4725746070183163</v>
      </c>
      <c r="I48" s="230">
        <v>6.4488867580837734</v>
      </c>
      <c r="J48" s="232">
        <v>6.2073737939287668</v>
      </c>
      <c r="K48" s="151"/>
      <c r="U48" s="151"/>
      <c r="V48" s="151"/>
      <c r="W48" s="151"/>
      <c r="X48" s="151"/>
      <c r="Y48" s="151"/>
      <c r="Z48" s="151"/>
      <c r="AA48" s="151"/>
    </row>
    <row r="49" spans="1:27" ht="16.5">
      <c r="A49" s="121" t="s">
        <v>73</v>
      </c>
      <c r="B49" s="230">
        <v>7890.5922492399995</v>
      </c>
      <c r="C49" s="230">
        <v>7632.8350776399993</v>
      </c>
      <c r="D49" s="230">
        <v>8440.9036106500007</v>
      </c>
      <c r="E49" s="230">
        <v>808.06853301000137</v>
      </c>
      <c r="F49" s="230">
        <v>550.31136141000115</v>
      </c>
      <c r="G49" s="230">
        <v>10.586741686286345</v>
      </c>
      <c r="H49" s="230">
        <v>-7.7347185464991099</v>
      </c>
      <c r="I49" s="230">
        <v>8.82142440204548</v>
      </c>
      <c r="J49" s="232">
        <v>6.9742719434400726</v>
      </c>
      <c r="K49" s="151"/>
      <c r="U49" s="151"/>
      <c r="V49" s="151"/>
      <c r="W49" s="151"/>
      <c r="X49" s="151"/>
      <c r="Y49" s="151"/>
      <c r="Z49" s="151"/>
      <c r="AA49" s="151"/>
    </row>
    <row r="50" spans="1:27" ht="16.5">
      <c r="A50" s="123" t="s">
        <v>52</v>
      </c>
      <c r="B50" s="231">
        <v>4484.0264505399991</v>
      </c>
      <c r="C50" s="231">
        <v>4456.5865446499993</v>
      </c>
      <c r="D50" s="231">
        <v>4963.1835334699999</v>
      </c>
      <c r="E50" s="231">
        <v>506.59698882000066</v>
      </c>
      <c r="F50" s="231">
        <v>479.1570829300008</v>
      </c>
      <c r="G50" s="231">
        <v>11.367376886872222</v>
      </c>
      <c r="H50" s="231">
        <v>-2.9580513082401438</v>
      </c>
      <c r="I50" s="231">
        <v>13.787403792036912</v>
      </c>
      <c r="J50" s="233">
        <v>10.685866557997173</v>
      </c>
      <c r="K50" s="151"/>
      <c r="U50" s="151"/>
      <c r="V50" s="151"/>
      <c r="W50" s="151"/>
      <c r="X50" s="151"/>
      <c r="Y50" s="151"/>
      <c r="Z50" s="151"/>
      <c r="AA50" s="151"/>
    </row>
    <row r="51" spans="1:27" ht="16.5">
      <c r="A51" s="123" t="s">
        <v>74</v>
      </c>
      <c r="B51" s="231">
        <v>557.18404061000001</v>
      </c>
      <c r="C51" s="231">
        <v>453.00244822000002</v>
      </c>
      <c r="D51" s="231">
        <v>474.63772110999992</v>
      </c>
      <c r="E51" s="231">
        <v>21.635272889999897</v>
      </c>
      <c r="F51" s="231">
        <v>-82.546319500000095</v>
      </c>
      <c r="G51" s="231">
        <v>4.7759726189145795</v>
      </c>
      <c r="H51" s="231">
        <v>-18.940217118902893</v>
      </c>
      <c r="I51" s="231">
        <v>-19.227666535393467</v>
      </c>
      <c r="J51" s="233">
        <v>-14.814910960053552</v>
      </c>
      <c r="K51" s="151"/>
      <c r="U51" s="151"/>
      <c r="V51" s="151"/>
      <c r="W51" s="151"/>
      <c r="X51" s="151"/>
      <c r="Y51" s="151"/>
      <c r="Z51" s="151"/>
      <c r="AA51" s="151"/>
    </row>
    <row r="52" spans="1:27" ht="16.5">
      <c r="A52" s="123" t="s">
        <v>68</v>
      </c>
      <c r="B52" s="231">
        <v>858.79700079000008</v>
      </c>
      <c r="C52" s="231">
        <v>871.97699994000004</v>
      </c>
      <c r="D52" s="231">
        <v>509.58306871999997</v>
      </c>
      <c r="E52" s="231">
        <v>-362.39393122000007</v>
      </c>
      <c r="F52" s="231">
        <v>-349.21393207000011</v>
      </c>
      <c r="G52" s="231">
        <v>-41.560033262911297</v>
      </c>
      <c r="H52" s="231">
        <v>22.035866118024927</v>
      </c>
      <c r="I52" s="231">
        <v>87.4769911724118</v>
      </c>
      <c r="J52" s="233">
        <v>-40.663152264011302</v>
      </c>
      <c r="K52" s="151"/>
      <c r="U52" s="151"/>
      <c r="V52" s="151"/>
      <c r="W52" s="151"/>
      <c r="X52" s="151"/>
      <c r="Y52" s="151"/>
      <c r="Z52" s="151"/>
      <c r="AA52" s="151"/>
    </row>
    <row r="53" spans="1:27" ht="16.5">
      <c r="A53" s="123" t="s">
        <v>75</v>
      </c>
      <c r="B53" s="231">
        <v>1990.5847573000001</v>
      </c>
      <c r="C53" s="231">
        <v>1851.2690848300001</v>
      </c>
      <c r="D53" s="231">
        <v>2493.4992873500014</v>
      </c>
      <c r="E53" s="231">
        <v>642.23020252000128</v>
      </c>
      <c r="F53" s="231">
        <v>502.9145300500013</v>
      </c>
      <c r="G53" s="231">
        <v>34.691348101833427</v>
      </c>
      <c r="H53" s="231">
        <v>-20.493914052240541</v>
      </c>
      <c r="I53" s="231">
        <v>-10.633701862796954</v>
      </c>
      <c r="J53" s="233">
        <v>25.264662969294861</v>
      </c>
      <c r="K53" s="151"/>
      <c r="U53" s="151"/>
      <c r="V53" s="151"/>
      <c r="W53" s="151"/>
      <c r="X53" s="151"/>
      <c r="Y53" s="151"/>
      <c r="Z53" s="151"/>
      <c r="AA53" s="151"/>
    </row>
    <row r="54" spans="1:27" ht="16.5">
      <c r="A54" s="121" t="s">
        <v>76</v>
      </c>
      <c r="B54" s="230">
        <v>142253.7237382718</v>
      </c>
      <c r="C54" s="230">
        <v>149743.71083998692</v>
      </c>
      <c r="D54" s="230">
        <v>151023.43130054421</v>
      </c>
      <c r="E54" s="230">
        <v>1279.7204605572915</v>
      </c>
      <c r="F54" s="230">
        <v>8769.7075622724078</v>
      </c>
      <c r="G54" s="230">
        <v>0.85460715069680759</v>
      </c>
      <c r="H54" s="230">
        <v>8.2756541141089315</v>
      </c>
      <c r="I54" s="230">
        <v>6.3307201557551025</v>
      </c>
      <c r="J54" s="232">
        <v>6.1648351493473115</v>
      </c>
      <c r="K54" s="151"/>
      <c r="U54" s="151"/>
      <c r="V54" s="151"/>
      <c r="W54" s="151"/>
      <c r="X54" s="151"/>
      <c r="Y54" s="151"/>
      <c r="Z54" s="151"/>
      <c r="AA54" s="151"/>
    </row>
    <row r="55" spans="1:27" ht="16.5">
      <c r="A55" s="121" t="s">
        <v>77</v>
      </c>
      <c r="B55" s="230">
        <v>101692.1797777832</v>
      </c>
      <c r="C55" s="230">
        <v>111212.31541772223</v>
      </c>
      <c r="D55" s="230">
        <v>113776.01603120251</v>
      </c>
      <c r="E55" s="230">
        <v>2563.7006134802796</v>
      </c>
      <c r="F55" s="230">
        <v>12083.836253419315</v>
      </c>
      <c r="G55" s="230">
        <v>2.3052308585167225</v>
      </c>
      <c r="H55" s="230">
        <v>11.020303523801061</v>
      </c>
      <c r="I55" s="230">
        <v>10.334074632235428</v>
      </c>
      <c r="J55" s="232">
        <v>11.882758615091944</v>
      </c>
      <c r="K55" s="151"/>
      <c r="U55" s="151"/>
      <c r="V55" s="151"/>
      <c r="W55" s="151"/>
      <c r="X55" s="151"/>
      <c r="Y55" s="151"/>
      <c r="Z55" s="151"/>
      <c r="AA55" s="151"/>
    </row>
    <row r="56" spans="1:27" ht="15">
      <c r="A56" s="125" t="s">
        <v>78</v>
      </c>
      <c r="B56" s="231">
        <v>48770.649174850048</v>
      </c>
      <c r="C56" s="231">
        <v>51369.95912030105</v>
      </c>
      <c r="D56" s="231">
        <v>54728.554698768843</v>
      </c>
      <c r="E56" s="231">
        <v>3358.5955784677935</v>
      </c>
      <c r="F56" s="231">
        <v>5957.9055239187946</v>
      </c>
      <c r="G56" s="231">
        <v>6.5380538275345828</v>
      </c>
      <c r="H56" s="231">
        <v>12.265329800096254</v>
      </c>
      <c r="I56" s="231">
        <v>5.0080552237196798</v>
      </c>
      <c r="J56" s="233">
        <v>12.216170226807549</v>
      </c>
      <c r="K56" s="151"/>
      <c r="U56" s="151"/>
      <c r="V56" s="151"/>
      <c r="W56" s="151"/>
      <c r="X56" s="151"/>
      <c r="Y56" s="151"/>
      <c r="Z56" s="151"/>
      <c r="AA56" s="151"/>
    </row>
    <row r="57" spans="1:27" ht="15">
      <c r="A57" s="125" t="s">
        <v>75</v>
      </c>
      <c r="B57" s="231">
        <v>52921.530602933155</v>
      </c>
      <c r="C57" s="231">
        <v>59842.356297421182</v>
      </c>
      <c r="D57" s="231">
        <v>59047.461332433661</v>
      </c>
      <c r="E57" s="231">
        <v>-794.89496498752123</v>
      </c>
      <c r="F57" s="231">
        <v>6125.9307295005055</v>
      </c>
      <c r="G57" s="231">
        <v>-1.328314949760383</v>
      </c>
      <c r="H57" s="231">
        <v>9.901208324121356</v>
      </c>
      <c r="I57" s="231">
        <v>15.356611755574207</v>
      </c>
      <c r="J57" s="233">
        <v>11.575498024543123</v>
      </c>
      <c r="K57" s="151"/>
      <c r="U57" s="151"/>
      <c r="V57" s="151"/>
      <c r="W57" s="151"/>
      <c r="X57" s="151"/>
      <c r="Y57" s="151"/>
      <c r="Z57" s="151"/>
      <c r="AA57" s="151"/>
    </row>
    <row r="58" spans="1:27" ht="16.5">
      <c r="A58" s="121" t="s">
        <v>79</v>
      </c>
      <c r="B58" s="230">
        <v>3567.7719328199996</v>
      </c>
      <c r="C58" s="230">
        <v>3352.8554829900004</v>
      </c>
      <c r="D58" s="230">
        <v>3507.0951776599995</v>
      </c>
      <c r="E58" s="230">
        <v>154.23969466999915</v>
      </c>
      <c r="F58" s="230">
        <v>-60.676755160000084</v>
      </c>
      <c r="G58" s="230">
        <v>4.6002488163448021</v>
      </c>
      <c r="H58" s="230">
        <v>7.9970373333039504</v>
      </c>
      <c r="I58" s="230">
        <v>14.479850841212993</v>
      </c>
      <c r="J58" s="232">
        <v>-1.7006904113414265</v>
      </c>
      <c r="K58" s="151"/>
      <c r="U58" s="151"/>
      <c r="V58" s="151"/>
      <c r="W58" s="151"/>
      <c r="X58" s="151"/>
      <c r="Y58" s="151"/>
      <c r="Z58" s="151"/>
      <c r="AA58" s="151"/>
    </row>
    <row r="59" spans="1:27" ht="16.5">
      <c r="A59" s="121" t="s">
        <v>80</v>
      </c>
      <c r="B59" s="230">
        <v>0</v>
      </c>
      <c r="C59" s="230">
        <v>0</v>
      </c>
      <c r="D59" s="230">
        <v>0</v>
      </c>
      <c r="E59" s="230">
        <v>0</v>
      </c>
      <c r="F59" s="230">
        <v>0</v>
      </c>
      <c r="G59" s="230">
        <v>0</v>
      </c>
      <c r="H59" s="230">
        <v>0</v>
      </c>
      <c r="I59" s="230">
        <v>0</v>
      </c>
      <c r="J59" s="232">
        <v>0</v>
      </c>
      <c r="K59" s="151"/>
      <c r="U59" s="151"/>
      <c r="V59" s="151"/>
      <c r="W59" s="151"/>
      <c r="X59" s="151"/>
      <c r="Y59" s="151"/>
      <c r="Z59" s="151"/>
      <c r="AA59" s="151"/>
    </row>
    <row r="60" spans="1:27" ht="16.5">
      <c r="A60" s="121" t="s">
        <v>81</v>
      </c>
      <c r="B60" s="230">
        <v>30154.46483053</v>
      </c>
      <c r="C60" s="230">
        <v>27002.8582914</v>
      </c>
      <c r="D60" s="230">
        <v>24681.382306350002</v>
      </c>
      <c r="E60" s="230">
        <v>-2321.4759850499977</v>
      </c>
      <c r="F60" s="230">
        <v>-5473.0825241799976</v>
      </c>
      <c r="G60" s="230">
        <v>-8.5971490869518448</v>
      </c>
      <c r="H60" s="230">
        <v>1.4520672785762372</v>
      </c>
      <c r="I60" s="230">
        <v>-3.9621898449413351</v>
      </c>
      <c r="J60" s="232">
        <v>-18.150156386256782</v>
      </c>
      <c r="K60" s="151"/>
      <c r="U60" s="151"/>
      <c r="V60" s="151"/>
      <c r="W60" s="151"/>
      <c r="X60" s="151"/>
      <c r="Y60" s="151"/>
      <c r="Z60" s="151"/>
      <c r="AA60" s="151"/>
    </row>
    <row r="61" spans="1:27" ht="16.5">
      <c r="A61" s="121" t="s">
        <v>82</v>
      </c>
      <c r="B61" s="230">
        <v>1832.4137003800001</v>
      </c>
      <c r="C61" s="230">
        <v>1948.5932504900002</v>
      </c>
      <c r="D61" s="230">
        <v>2045.8010921199998</v>
      </c>
      <c r="E61" s="230">
        <v>97.207841629999621</v>
      </c>
      <c r="F61" s="230">
        <v>213.38739173999966</v>
      </c>
      <c r="G61" s="230">
        <v>4.9886163572390103</v>
      </c>
      <c r="H61" s="230">
        <v>-20.397309338698889</v>
      </c>
      <c r="I61" s="230">
        <v>-4.4083787804927539</v>
      </c>
      <c r="J61" s="232">
        <v>11.645153695137083</v>
      </c>
      <c r="K61" s="151"/>
      <c r="U61" s="151"/>
      <c r="V61" s="151"/>
      <c r="W61" s="151"/>
      <c r="X61" s="151"/>
      <c r="Y61" s="151"/>
      <c r="Z61" s="151"/>
      <c r="AA61" s="151"/>
    </row>
    <row r="62" spans="1:27" ht="16.5">
      <c r="A62" s="121" t="s">
        <v>83</v>
      </c>
      <c r="B62" s="230">
        <v>541.60156473999996</v>
      </c>
      <c r="C62" s="230">
        <v>958.00590327000009</v>
      </c>
      <c r="D62" s="230">
        <v>902.77633944000002</v>
      </c>
      <c r="E62" s="230">
        <v>-55.229563830000075</v>
      </c>
      <c r="F62" s="230">
        <v>361.17477470000006</v>
      </c>
      <c r="G62" s="230">
        <v>-5.7650546454340912</v>
      </c>
      <c r="H62" s="230">
        <v>-38.086421725202094</v>
      </c>
      <c r="I62" s="230">
        <v>35.213365417137908</v>
      </c>
      <c r="J62" s="232">
        <v>66.686434865339578</v>
      </c>
      <c r="K62" s="151"/>
      <c r="U62" s="151"/>
      <c r="V62" s="151"/>
      <c r="W62" s="151"/>
      <c r="X62" s="151"/>
      <c r="Y62" s="151"/>
      <c r="Z62" s="151"/>
      <c r="AA62" s="151"/>
    </row>
    <row r="63" spans="1:27" ht="16.5">
      <c r="A63" s="121" t="s">
        <v>68</v>
      </c>
      <c r="B63" s="230">
        <v>1.1419999999999999</v>
      </c>
      <c r="C63" s="230">
        <v>8.5628014499999985</v>
      </c>
      <c r="D63" s="230">
        <v>8.6000213499999987</v>
      </c>
      <c r="E63" s="230">
        <v>3.7219900000000194E-2</v>
      </c>
      <c r="F63" s="230">
        <v>7.4580213499999992</v>
      </c>
      <c r="G63" s="230">
        <v>0.43466966059338574</v>
      </c>
      <c r="H63" s="230">
        <v>646.93171453590196</v>
      </c>
      <c r="I63" s="230">
        <v>649.80748248686507</v>
      </c>
      <c r="J63" s="232">
        <v>653.06666812609456</v>
      </c>
      <c r="K63" s="151"/>
      <c r="U63" s="151"/>
      <c r="V63" s="151"/>
      <c r="W63" s="151"/>
      <c r="X63" s="151"/>
      <c r="Y63" s="151"/>
      <c r="Z63" s="151"/>
      <c r="AA63" s="151"/>
    </row>
    <row r="64" spans="1:27" ht="16.5">
      <c r="A64" s="121" t="s">
        <v>84</v>
      </c>
      <c r="B64" s="230">
        <v>355.68483800000001</v>
      </c>
      <c r="C64" s="230">
        <v>114.61648000000001</v>
      </c>
      <c r="D64" s="230">
        <v>198.150012</v>
      </c>
      <c r="E64" s="230">
        <v>83.533531999999994</v>
      </c>
      <c r="F64" s="230">
        <v>-157.53482600000001</v>
      </c>
      <c r="G64" s="230">
        <v>72.880908574403946</v>
      </c>
      <c r="H64" s="230">
        <v>-82.652526796924377</v>
      </c>
      <c r="I64" s="230">
        <v>-79.614762056851717</v>
      </c>
      <c r="J64" s="232">
        <v>-44.290565458401687</v>
      </c>
      <c r="K64" s="151"/>
      <c r="U64" s="151"/>
      <c r="V64" s="151"/>
      <c r="W64" s="151"/>
      <c r="X64" s="151"/>
      <c r="Y64" s="151"/>
      <c r="Z64" s="151"/>
      <c r="AA64" s="151"/>
    </row>
    <row r="65" spans="1:27" ht="16.5">
      <c r="A65" s="121" t="s">
        <v>126</v>
      </c>
      <c r="B65" s="230">
        <v>19529.575140519999</v>
      </c>
      <c r="C65" s="230">
        <v>21765.261352809997</v>
      </c>
      <c r="D65" s="230">
        <v>21722.33106167</v>
      </c>
      <c r="E65" s="230">
        <v>-42.93029113999728</v>
      </c>
      <c r="F65" s="230">
        <v>2192.7559211500011</v>
      </c>
      <c r="G65" s="230">
        <v>-0.19724224967532678</v>
      </c>
      <c r="H65" s="230">
        <v>9.05175778995266</v>
      </c>
      <c r="I65" s="230">
        <v>12.111379966253907</v>
      </c>
      <c r="J65" s="232">
        <v>11.227873137907977</v>
      </c>
      <c r="K65" s="151"/>
      <c r="U65" s="151"/>
      <c r="V65" s="151"/>
      <c r="W65" s="151"/>
      <c r="X65" s="151"/>
      <c r="Y65" s="151"/>
      <c r="Z65" s="151"/>
      <c r="AA65" s="151"/>
    </row>
    <row r="66" spans="1:27" ht="17.25" thickBot="1">
      <c r="A66" s="121" t="s">
        <v>66</v>
      </c>
      <c r="B66" s="235">
        <v>-15421.110046501402</v>
      </c>
      <c r="C66" s="239">
        <v>-16619.358140145276</v>
      </c>
      <c r="D66" s="239">
        <v>-15818.720741248282</v>
      </c>
      <c r="E66" s="239">
        <v>800.63739889699355</v>
      </c>
      <c r="F66" s="239">
        <v>-397.61069474687974</v>
      </c>
      <c r="G66" s="239">
        <v>-4.8174989199071092</v>
      </c>
      <c r="H66" s="239">
        <v>-1.6491249351148127</v>
      </c>
      <c r="I66" s="239">
        <v>20.976101530880825</v>
      </c>
      <c r="J66" s="240">
        <v>2.5783532673582528</v>
      </c>
      <c r="K66" s="151"/>
      <c r="U66" s="151"/>
      <c r="V66" s="151"/>
      <c r="W66" s="151"/>
      <c r="X66" s="151"/>
      <c r="Y66" s="151"/>
      <c r="Z66" s="151"/>
      <c r="AA66" s="151"/>
    </row>
    <row r="67" spans="1:27">
      <c r="A67" s="241"/>
      <c r="B67" s="126"/>
      <c r="C67" s="126"/>
      <c r="D67" s="126"/>
      <c r="E67" s="126"/>
      <c r="F67" s="126"/>
      <c r="G67" s="126"/>
      <c r="H67" s="110"/>
      <c r="I67" s="110"/>
      <c r="J67" s="110"/>
      <c r="K67" s="151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  <c r="K68" s="151"/>
    </row>
    <row r="69" spans="1:27">
      <c r="A69" s="280" t="s">
        <v>124</v>
      </c>
      <c r="B69" s="281"/>
      <c r="C69" s="281"/>
      <c r="D69" s="281"/>
      <c r="E69" s="281"/>
      <c r="F69" s="281"/>
      <c r="G69" s="281"/>
      <c r="H69" s="281"/>
      <c r="I69" s="281"/>
      <c r="J69" s="282"/>
      <c r="K69" s="151"/>
    </row>
    <row r="70" spans="1:27" ht="19.5" customHeight="1">
      <c r="A70" s="283"/>
      <c r="B70" s="284"/>
      <c r="C70" s="284"/>
      <c r="D70" s="284"/>
      <c r="E70" s="284"/>
      <c r="F70" s="284"/>
      <c r="G70" s="284"/>
      <c r="H70" s="284"/>
      <c r="I70" s="284"/>
      <c r="J70" s="285"/>
      <c r="K70" s="151"/>
    </row>
    <row r="71" spans="1:27" ht="19.5" customHeight="1">
      <c r="A71" s="142"/>
      <c r="B71" s="286" t="str">
        <f>B4</f>
        <v>N$ Million</v>
      </c>
      <c r="C71" s="288"/>
      <c r="D71" s="287"/>
      <c r="E71" s="286" t="s">
        <v>1</v>
      </c>
      <c r="F71" s="287"/>
      <c r="G71" s="145" t="s">
        <v>2</v>
      </c>
      <c r="H71" s="286" t="str">
        <f>H4</f>
        <v>Annual percentage change</v>
      </c>
      <c r="I71" s="288"/>
      <c r="J71" s="289"/>
      <c r="K71" s="151"/>
    </row>
    <row r="72" spans="1:27" ht="17.25" thickBot="1">
      <c r="A72" s="143"/>
      <c r="B72" s="141">
        <f>B5</f>
        <v>43555</v>
      </c>
      <c r="C72" s="141">
        <f>C5</f>
        <v>43889</v>
      </c>
      <c r="D72" s="148">
        <f>D5</f>
        <v>43921</v>
      </c>
      <c r="E72" s="148" t="s">
        <v>4</v>
      </c>
      <c r="F72" s="140" t="s">
        <v>5</v>
      </c>
      <c r="G72" s="148" t="s">
        <v>4</v>
      </c>
      <c r="H72" s="141">
        <f>H5</f>
        <v>43861</v>
      </c>
      <c r="I72" s="141">
        <f>I5</f>
        <v>43889</v>
      </c>
      <c r="J72" s="150">
        <f>J5</f>
        <v>43921</v>
      </c>
      <c r="K72" s="151"/>
    </row>
    <row r="73" spans="1:27" ht="17.25" thickTop="1">
      <c r="A73" s="121" t="s">
        <v>50</v>
      </c>
      <c r="B73" s="230">
        <v>156415.80644238921</v>
      </c>
      <c r="C73" s="230">
        <v>165512.49472442715</v>
      </c>
      <c r="D73" s="230">
        <v>165648.73956624678</v>
      </c>
      <c r="E73" s="230">
        <v>136.24484181962907</v>
      </c>
      <c r="F73" s="230">
        <v>9232.9331238575687</v>
      </c>
      <c r="G73" s="230">
        <v>8.2316952594112536E-2</v>
      </c>
      <c r="H73" s="230">
        <v>10.127968603782662</v>
      </c>
      <c r="I73" s="230">
        <v>7.1979982630682144</v>
      </c>
      <c r="J73" s="232">
        <v>5.9028133625729424</v>
      </c>
      <c r="K73" s="151"/>
    </row>
    <row r="74" spans="1:27" ht="16.5">
      <c r="A74" s="121" t="s">
        <v>6</v>
      </c>
      <c r="B74" s="230">
        <v>38644.502960787206</v>
      </c>
      <c r="C74" s="230">
        <v>40359.60708170494</v>
      </c>
      <c r="D74" s="230">
        <v>37792.760066371869</v>
      </c>
      <c r="E74" s="230">
        <v>-2566.8470153330709</v>
      </c>
      <c r="F74" s="230">
        <v>-851.7428944153362</v>
      </c>
      <c r="G74" s="230">
        <v>-6.3599405468360573</v>
      </c>
      <c r="H74" s="230">
        <v>5.3887027472800071</v>
      </c>
      <c r="I74" s="230">
        <v>1.2534530805644408</v>
      </c>
      <c r="J74" s="232">
        <v>-2.2040467056326349</v>
      </c>
      <c r="K74" s="151"/>
      <c r="U74" s="151"/>
      <c r="V74" s="151"/>
      <c r="W74" s="151"/>
      <c r="X74" s="151"/>
      <c r="Y74" s="151"/>
      <c r="Z74" s="151"/>
      <c r="AA74" s="151"/>
    </row>
    <row r="75" spans="1:27" ht="16.5">
      <c r="A75" s="121" t="s">
        <v>7</v>
      </c>
      <c r="B75" s="230">
        <v>117771.30348160199</v>
      </c>
      <c r="C75" s="230">
        <v>125152.88764272221</v>
      </c>
      <c r="D75" s="230">
        <v>127855.9794998749</v>
      </c>
      <c r="E75" s="230">
        <v>2703.0918571526854</v>
      </c>
      <c r="F75" s="230">
        <v>10084.676018272905</v>
      </c>
      <c r="G75" s="230">
        <v>2.1598317929900901</v>
      </c>
      <c r="H75" s="230">
        <v>11.772449460470114</v>
      </c>
      <c r="I75" s="230">
        <v>9.2667232678544309</v>
      </c>
      <c r="J75" s="232">
        <v>8.5629314783361536</v>
      </c>
      <c r="K75" s="151"/>
      <c r="U75" s="151"/>
      <c r="V75" s="151"/>
      <c r="W75" s="151"/>
      <c r="X75" s="151"/>
      <c r="Y75" s="151"/>
      <c r="Z75" s="151"/>
      <c r="AA75" s="151"/>
    </row>
    <row r="76" spans="1:27" ht="16.5">
      <c r="A76" s="107" t="s">
        <v>85</v>
      </c>
      <c r="B76" s="231">
        <v>13283.844203254841</v>
      </c>
      <c r="C76" s="231">
        <v>14199.817759200567</v>
      </c>
      <c r="D76" s="231">
        <v>17047.390395214105</v>
      </c>
      <c r="E76" s="231">
        <v>2847.5726360135377</v>
      </c>
      <c r="F76" s="231">
        <v>3763.5461919592635</v>
      </c>
      <c r="G76" s="231">
        <v>20.053585787525293</v>
      </c>
      <c r="H76" s="231">
        <v>81.763826404126064</v>
      </c>
      <c r="I76" s="231">
        <v>44.121544454907621</v>
      </c>
      <c r="J76" s="233">
        <v>28.331754982771571</v>
      </c>
      <c r="K76" s="151"/>
      <c r="U76" s="151"/>
      <c r="V76" s="151"/>
      <c r="W76" s="151"/>
      <c r="X76" s="151"/>
      <c r="Y76" s="151"/>
      <c r="Z76" s="151"/>
      <c r="AA76" s="151"/>
    </row>
    <row r="77" spans="1:27" ht="16.5">
      <c r="A77" s="121" t="s">
        <v>86</v>
      </c>
      <c r="B77" s="230">
        <v>104487.45927834715</v>
      </c>
      <c r="C77" s="230">
        <v>110953.06988352165</v>
      </c>
      <c r="D77" s="230">
        <v>110808.5891046608</v>
      </c>
      <c r="E77" s="230">
        <v>-144.48077886084502</v>
      </c>
      <c r="F77" s="230">
        <v>6321.1298263136559</v>
      </c>
      <c r="G77" s="230">
        <v>-0.13021791917296355</v>
      </c>
      <c r="H77" s="230">
        <v>6.4497982192974064</v>
      </c>
      <c r="I77" s="230">
        <v>5.9863201722072859</v>
      </c>
      <c r="J77" s="232">
        <v>6.0496540637231959</v>
      </c>
      <c r="K77" s="151"/>
      <c r="U77" s="151"/>
      <c r="V77" s="151"/>
      <c r="W77" s="151"/>
      <c r="X77" s="151"/>
      <c r="Y77" s="151"/>
      <c r="Z77" s="151"/>
      <c r="AA77" s="151"/>
    </row>
    <row r="78" spans="1:27" ht="16.5">
      <c r="A78" s="111" t="s">
        <v>10</v>
      </c>
      <c r="B78" s="231">
        <v>3898.633352172757</v>
      </c>
      <c r="C78" s="231">
        <v>6199.4932557658649</v>
      </c>
      <c r="D78" s="231">
        <v>5674.1039992227834</v>
      </c>
      <c r="E78" s="231">
        <v>-525.3892565430815</v>
      </c>
      <c r="F78" s="231">
        <v>1775.4706470500264</v>
      </c>
      <c r="G78" s="231">
        <v>-8.4747129300357074</v>
      </c>
      <c r="H78" s="231">
        <v>5.8435440661218365</v>
      </c>
      <c r="I78" s="231">
        <v>6.1101167332423927</v>
      </c>
      <c r="J78" s="233">
        <v>45.540846924231403</v>
      </c>
      <c r="K78" s="151"/>
      <c r="U78" s="151"/>
      <c r="V78" s="151"/>
      <c r="W78" s="151"/>
      <c r="X78" s="151"/>
      <c r="Y78" s="151"/>
      <c r="Z78" s="151"/>
      <c r="AA78" s="151"/>
    </row>
    <row r="79" spans="1:27" ht="16.5">
      <c r="A79" s="111" t="s">
        <v>11</v>
      </c>
      <c r="B79" s="231">
        <v>375.05555661</v>
      </c>
      <c r="C79" s="231">
        <v>344.48548438999995</v>
      </c>
      <c r="D79" s="231">
        <v>264.12975648000003</v>
      </c>
      <c r="E79" s="231">
        <v>-80.355727909999928</v>
      </c>
      <c r="F79" s="231">
        <v>-110.92580012999997</v>
      </c>
      <c r="G79" s="231">
        <v>-23.326303008758231</v>
      </c>
      <c r="H79" s="231">
        <v>-6.4682012527392629</v>
      </c>
      <c r="I79" s="231">
        <v>-17.490597365071338</v>
      </c>
      <c r="J79" s="233">
        <v>-29.575831680143779</v>
      </c>
      <c r="K79" s="151"/>
      <c r="U79" s="151"/>
      <c r="V79" s="151"/>
      <c r="W79" s="151"/>
      <c r="X79" s="151"/>
      <c r="Y79" s="151"/>
      <c r="Z79" s="151"/>
      <c r="AA79" s="151"/>
    </row>
    <row r="80" spans="1:27" ht="16.5">
      <c r="A80" s="111" t="s">
        <v>12</v>
      </c>
      <c r="B80" s="231">
        <v>2836.1088790565022</v>
      </c>
      <c r="C80" s="231">
        <v>1020.9000646455092</v>
      </c>
      <c r="D80" s="231">
        <v>1004.427357615873</v>
      </c>
      <c r="E80" s="231">
        <v>-16.47270702963624</v>
      </c>
      <c r="F80" s="231">
        <v>-1831.6815214406292</v>
      </c>
      <c r="G80" s="231">
        <v>-1.613547456807737</v>
      </c>
      <c r="H80" s="231">
        <v>-21.284031733347234</v>
      </c>
      <c r="I80" s="231">
        <v>1.9031163194939325</v>
      </c>
      <c r="J80" s="233">
        <v>-64.584316031265374</v>
      </c>
      <c r="K80" s="151"/>
      <c r="U80" s="151"/>
      <c r="V80" s="151"/>
      <c r="W80" s="151"/>
      <c r="X80" s="151"/>
      <c r="Y80" s="151"/>
      <c r="Z80" s="151"/>
      <c r="AA80" s="151"/>
    </row>
    <row r="81" spans="1:27" ht="16.5">
      <c r="A81" s="111" t="s">
        <v>87</v>
      </c>
      <c r="B81" s="231">
        <v>42170.316109758816</v>
      </c>
      <c r="C81" s="231">
        <v>44269.652121704952</v>
      </c>
      <c r="D81" s="231">
        <v>44309.036482361123</v>
      </c>
      <c r="E81" s="231">
        <v>39.384360656171339</v>
      </c>
      <c r="F81" s="231">
        <v>2138.7203726023072</v>
      </c>
      <c r="G81" s="231">
        <v>8.8964694251259857E-2</v>
      </c>
      <c r="H81" s="231">
        <v>6.7142793132370713</v>
      </c>
      <c r="I81" s="231">
        <v>5.0666250770734536</v>
      </c>
      <c r="J81" s="233">
        <v>5.0716251854402827</v>
      </c>
      <c r="K81" s="151"/>
      <c r="U81" s="151"/>
      <c r="V81" s="151"/>
      <c r="W81" s="151"/>
      <c r="X81" s="151"/>
      <c r="Y81" s="151"/>
      <c r="Z81" s="151"/>
      <c r="AA81" s="151"/>
    </row>
    <row r="82" spans="1:27" ht="16.5">
      <c r="A82" s="111" t="s">
        <v>14</v>
      </c>
      <c r="B82" s="231">
        <v>55207.345380749066</v>
      </c>
      <c r="C82" s="231">
        <v>59118.538957015327</v>
      </c>
      <c r="D82" s="231">
        <v>59556.891508981018</v>
      </c>
      <c r="E82" s="231">
        <v>438.35255196569051</v>
      </c>
      <c r="F82" s="231">
        <v>4349.546128231952</v>
      </c>
      <c r="G82" s="231">
        <v>0.74148069235000946</v>
      </c>
      <c r="H82" s="231">
        <v>7.096207192547638</v>
      </c>
      <c r="I82" s="231">
        <v>6.9253854646850641</v>
      </c>
      <c r="J82" s="233">
        <v>7.8785641624939444</v>
      </c>
      <c r="K82" s="151"/>
      <c r="U82" s="151"/>
      <c r="V82" s="151"/>
      <c r="W82" s="151"/>
      <c r="X82" s="151"/>
      <c r="Y82" s="151"/>
      <c r="Z82" s="151"/>
      <c r="AA82" s="151"/>
    </row>
    <row r="83" spans="1:27" ht="15">
      <c r="A83" s="112"/>
      <c r="B83" s="234"/>
      <c r="C83" s="234"/>
      <c r="D83" s="234"/>
      <c r="E83" s="234"/>
      <c r="F83" s="234"/>
      <c r="G83" s="234"/>
      <c r="H83" s="234"/>
      <c r="I83" s="234"/>
      <c r="J83" s="236"/>
      <c r="K83" s="151"/>
      <c r="U83" s="151"/>
      <c r="V83" s="151"/>
      <c r="W83" s="151"/>
      <c r="X83" s="151"/>
      <c r="Y83" s="151"/>
      <c r="Z83" s="151"/>
      <c r="AA83" s="151"/>
    </row>
    <row r="84" spans="1:27" ht="16.5">
      <c r="A84" s="121" t="s">
        <v>59</v>
      </c>
      <c r="B84" s="230">
        <v>156415.78920295942</v>
      </c>
      <c r="C84" s="230">
        <v>165512.55244169221</v>
      </c>
      <c r="D84" s="230">
        <v>165648.79817504593</v>
      </c>
      <c r="E84" s="230">
        <v>136.24573335371679</v>
      </c>
      <c r="F84" s="230">
        <v>9233.0089720865071</v>
      </c>
      <c r="G84" s="230">
        <v>8.2317462539108988E-2</v>
      </c>
      <c r="H84" s="230">
        <v>10.127959504995744</v>
      </c>
      <c r="I84" s="230">
        <v>7.1979952227223976</v>
      </c>
      <c r="J84" s="232">
        <v>5.9028625045685743</v>
      </c>
      <c r="K84" s="151"/>
      <c r="U84" s="151"/>
      <c r="V84" s="151"/>
      <c r="W84" s="151"/>
      <c r="X84" s="151"/>
      <c r="Y84" s="151"/>
      <c r="Z84" s="151"/>
      <c r="AA84" s="151"/>
    </row>
    <row r="85" spans="1:27" ht="16.5">
      <c r="A85" s="121" t="s">
        <v>88</v>
      </c>
      <c r="B85" s="230">
        <v>104587.80768422809</v>
      </c>
      <c r="C85" s="230">
        <v>113809.83299056246</v>
      </c>
      <c r="D85" s="230">
        <v>116394.08097514889</v>
      </c>
      <c r="E85" s="230">
        <v>2584.2479845864291</v>
      </c>
      <c r="F85" s="230">
        <v>11806.273290920799</v>
      </c>
      <c r="G85" s="230">
        <v>2.2706719768235786</v>
      </c>
      <c r="H85" s="230">
        <v>10.597036871169081</v>
      </c>
      <c r="I85" s="230">
        <v>9.9343468663295482</v>
      </c>
      <c r="J85" s="232">
        <v>11.288383944872749</v>
      </c>
      <c r="K85" s="151"/>
      <c r="U85" s="151"/>
      <c r="V85" s="151"/>
      <c r="W85" s="151"/>
      <c r="X85" s="151"/>
      <c r="Y85" s="151"/>
      <c r="Z85" s="151"/>
      <c r="AA85" s="151"/>
    </row>
    <row r="86" spans="1:27" ht="16.5">
      <c r="A86" s="107" t="s">
        <v>89</v>
      </c>
      <c r="B86" s="231">
        <v>2895.6279064448868</v>
      </c>
      <c r="C86" s="231">
        <v>2597.517572840211</v>
      </c>
      <c r="D86" s="231">
        <v>2618.0649439463741</v>
      </c>
      <c r="E86" s="231">
        <v>20.547371106163155</v>
      </c>
      <c r="F86" s="231">
        <v>-277.56296249851266</v>
      </c>
      <c r="G86" s="231">
        <v>0.79103877182613758</v>
      </c>
      <c r="H86" s="231">
        <v>-4.7926301682079071</v>
      </c>
      <c r="I86" s="231">
        <v>-4.8280835167685439</v>
      </c>
      <c r="J86" s="233">
        <v>-9.5855880474398134</v>
      </c>
      <c r="K86" s="151"/>
      <c r="U86" s="151"/>
      <c r="V86" s="151"/>
      <c r="W86" s="151"/>
      <c r="X86" s="151"/>
      <c r="Y86" s="151"/>
      <c r="Z86" s="151"/>
      <c r="AA86" s="151"/>
    </row>
    <row r="87" spans="1:27" ht="16.5">
      <c r="A87" s="107" t="s">
        <v>90</v>
      </c>
      <c r="B87" s="231">
        <v>48770.649174850041</v>
      </c>
      <c r="C87" s="231">
        <v>51369.959120301057</v>
      </c>
      <c r="D87" s="231">
        <v>54728.554698768858</v>
      </c>
      <c r="E87" s="231">
        <v>3358.5955784678008</v>
      </c>
      <c r="F87" s="231">
        <v>5957.9055239188165</v>
      </c>
      <c r="G87" s="231">
        <v>6.5380538275346112</v>
      </c>
      <c r="H87" s="231">
        <v>12.265329800096254</v>
      </c>
      <c r="I87" s="231">
        <v>5.008055223719694</v>
      </c>
      <c r="J87" s="233">
        <v>12.216170226807591</v>
      </c>
      <c r="K87" s="151"/>
      <c r="U87" s="151"/>
      <c r="V87" s="151"/>
      <c r="W87" s="151"/>
      <c r="X87" s="151"/>
      <c r="Y87" s="151"/>
      <c r="Z87" s="151"/>
      <c r="AA87" s="151"/>
    </row>
    <row r="88" spans="1:27" ht="16.5">
      <c r="A88" s="107" t="s">
        <v>91</v>
      </c>
      <c r="B88" s="231">
        <v>52921.530602933155</v>
      </c>
      <c r="C88" s="231">
        <v>59842.356297421182</v>
      </c>
      <c r="D88" s="231">
        <v>59047.461332433661</v>
      </c>
      <c r="E88" s="231">
        <v>-794.89496498752123</v>
      </c>
      <c r="F88" s="231">
        <v>6125.9307295005055</v>
      </c>
      <c r="G88" s="231">
        <v>-1.328314949760383</v>
      </c>
      <c r="H88" s="231">
        <v>9.901208324121356</v>
      </c>
      <c r="I88" s="231">
        <v>15.356611755574193</v>
      </c>
      <c r="J88" s="233">
        <v>11.575498024543123</v>
      </c>
      <c r="K88" s="151"/>
      <c r="U88" s="151"/>
      <c r="V88" s="151"/>
      <c r="W88" s="151"/>
      <c r="X88" s="151"/>
      <c r="Y88" s="151"/>
      <c r="Z88" s="151"/>
      <c r="AA88" s="151"/>
    </row>
    <row r="89" spans="1:27" ht="16.5">
      <c r="A89" s="107" t="s">
        <v>21</v>
      </c>
      <c r="B89" s="231">
        <v>0</v>
      </c>
      <c r="C89" s="231">
        <v>0</v>
      </c>
      <c r="D89" s="231">
        <v>0</v>
      </c>
      <c r="E89" s="231">
        <v>0</v>
      </c>
      <c r="F89" s="231">
        <v>0</v>
      </c>
      <c r="G89" s="231">
        <v>0</v>
      </c>
      <c r="H89" s="231">
        <v>0</v>
      </c>
      <c r="I89" s="231">
        <v>0</v>
      </c>
      <c r="J89" s="233">
        <v>0</v>
      </c>
      <c r="K89" s="151"/>
      <c r="U89" s="151"/>
      <c r="V89" s="151"/>
      <c r="W89" s="151"/>
      <c r="X89" s="151"/>
      <c r="Y89" s="151"/>
      <c r="Z89" s="151"/>
      <c r="AA89" s="151"/>
    </row>
    <row r="90" spans="1:27" ht="17.25" thickBot="1">
      <c r="A90" s="127" t="s">
        <v>127</v>
      </c>
      <c r="B90" s="235">
        <v>51827.981518731336</v>
      </c>
      <c r="C90" s="235">
        <v>51702.719451129757</v>
      </c>
      <c r="D90" s="235">
        <v>49254.71719989703</v>
      </c>
      <c r="E90" s="235">
        <v>81.840273099442129</v>
      </c>
      <c r="F90" s="235">
        <v>829.06751949845057</v>
      </c>
      <c r="G90" s="235">
        <v>0.15854102913898771</v>
      </c>
      <c r="H90" s="235">
        <v>9.1004522614014434</v>
      </c>
      <c r="I90" s="235">
        <v>1.6296599281149042</v>
      </c>
      <c r="J90" s="237">
        <v>-4.9650097175871934</v>
      </c>
      <c r="K90" s="151"/>
      <c r="U90" s="151"/>
      <c r="V90" s="151"/>
      <c r="W90" s="151"/>
      <c r="X90" s="151"/>
      <c r="Y90" s="151"/>
      <c r="Z90" s="151"/>
      <c r="AA90" s="151"/>
    </row>
    <row r="91" spans="1:27">
      <c r="A91" s="106"/>
      <c r="K91" s="151"/>
      <c r="U91" s="151"/>
      <c r="V91" s="151"/>
      <c r="W91" s="151"/>
      <c r="X91" s="151"/>
      <c r="Y91" s="151"/>
      <c r="Z91" s="151"/>
      <c r="AA91" s="151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E71:F71"/>
    <mergeCell ref="E31:F31"/>
    <mergeCell ref="B4:D4"/>
    <mergeCell ref="H4:J4"/>
    <mergeCell ref="B31:D31"/>
    <mergeCell ref="H31:J31"/>
    <mergeCell ref="B71:D71"/>
    <mergeCell ref="H71:J71"/>
    <mergeCell ref="A1:J1"/>
    <mergeCell ref="A2:J3"/>
    <mergeCell ref="A29:J30"/>
    <mergeCell ref="A69:J70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2" t="s">
        <v>98</v>
      </c>
      <c r="D2" s="292"/>
      <c r="E2" s="292"/>
      <c r="F2" s="292"/>
      <c r="G2" s="292"/>
      <c r="H2" s="292"/>
      <c r="I2" s="292"/>
      <c r="J2" s="292"/>
      <c r="K2" s="292"/>
      <c r="L2" s="293"/>
      <c r="M2" s="97"/>
    </row>
    <row r="3" spans="3:14" ht="19.5">
      <c r="C3" s="294" t="s">
        <v>99</v>
      </c>
      <c r="D3" s="294"/>
      <c r="E3" s="294"/>
      <c r="F3" s="294"/>
      <c r="G3" s="294"/>
      <c r="H3" s="294"/>
      <c r="I3" s="294"/>
      <c r="J3" s="294"/>
      <c r="K3" s="294"/>
      <c r="L3" s="295"/>
      <c r="M3" s="98"/>
    </row>
    <row r="4" spans="3:14" ht="16.5">
      <c r="C4" s="45"/>
      <c r="D4" s="290" t="s">
        <v>100</v>
      </c>
      <c r="E4" s="290"/>
      <c r="F4" s="290"/>
      <c r="G4" s="46" t="s">
        <v>1</v>
      </c>
      <c r="H4" s="46"/>
      <c r="I4" s="47" t="s">
        <v>2</v>
      </c>
      <c r="J4" s="290" t="s">
        <v>93</v>
      </c>
      <c r="K4" s="290"/>
      <c r="L4" s="291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6" t="s">
        <v>102</v>
      </c>
      <c r="D29" s="296"/>
      <c r="E29" s="296"/>
      <c r="F29" s="296"/>
      <c r="G29" s="296"/>
      <c r="H29" s="296"/>
      <c r="I29" s="296"/>
      <c r="J29" s="296"/>
      <c r="K29" s="296"/>
      <c r="L29" s="297"/>
      <c r="M29" s="78"/>
      <c r="N29" s="57"/>
    </row>
    <row r="30" spans="3:22" ht="16.5">
      <c r="C30" s="45"/>
      <c r="D30" s="290" t="s">
        <v>100</v>
      </c>
      <c r="E30" s="290"/>
      <c r="F30" s="290"/>
      <c r="G30" s="46" t="s">
        <v>1</v>
      </c>
      <c r="H30" s="46"/>
      <c r="I30" s="47" t="s">
        <v>2</v>
      </c>
      <c r="J30" s="290" t="s">
        <v>93</v>
      </c>
      <c r="K30" s="290"/>
      <c r="L30" s="291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4" t="s">
        <v>101</v>
      </c>
      <c r="D68" s="294"/>
      <c r="E68" s="294"/>
      <c r="F68" s="294"/>
      <c r="G68" s="294"/>
      <c r="H68" s="294"/>
      <c r="I68" s="294"/>
      <c r="J68" s="294"/>
      <c r="K68" s="294"/>
      <c r="L68" s="295"/>
      <c r="M68" s="78"/>
      <c r="N68" s="57"/>
    </row>
    <row r="69" spans="3:22" ht="16.5">
      <c r="C69" s="45"/>
      <c r="D69" s="290" t="s">
        <v>100</v>
      </c>
      <c r="E69" s="290"/>
      <c r="F69" s="290"/>
      <c r="G69" s="46" t="s">
        <v>1</v>
      </c>
      <c r="H69" s="46"/>
      <c r="I69" s="47" t="s">
        <v>2</v>
      </c>
      <c r="J69" s="290" t="s">
        <v>93</v>
      </c>
      <c r="K69" s="290"/>
      <c r="L69" s="291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3862886B-1406-41B0-A958-839FED43CBCA}"/>
</file>

<file path=customXml/itemProps2.xml><?xml version="1.0" encoding="utf-8"?>
<ds:datastoreItem xmlns:ds="http://schemas.openxmlformats.org/officeDocument/2006/customXml" ds:itemID="{F88D9168-AE54-4092-83CE-C708B75EEFB3}"/>
</file>

<file path=customXml/itemProps3.xml><?xml version="1.0" encoding="utf-8"?>
<ds:datastoreItem xmlns:ds="http://schemas.openxmlformats.org/officeDocument/2006/customXml" ds:itemID="{64BD3F95-CF27-4713-8DD0-A5152A08A4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Hamauka, Grace</cp:lastModifiedBy>
  <cp:lastPrinted>2020-03-27T09:00:07Z</cp:lastPrinted>
  <dcterms:created xsi:type="dcterms:W3CDTF">2013-04-23T13:55:53Z</dcterms:created>
  <dcterms:modified xsi:type="dcterms:W3CDTF">2020-05-01T13:57:36Z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