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722" documentId="8_{B309A551-56FC-482F-963E-A57100FB3912}" xr6:coauthVersionLast="47" xr6:coauthVersionMax="47" xr10:uidLastSave="{B24ADE26-57AB-4CE1-A927-1E7D6CD80BA3}"/>
  <bookViews>
    <workbookView xWindow="-120" yWindow="-120" windowWidth="20730" windowHeight="1116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5" l="1"/>
  <c r="I75" i="5"/>
  <c r="H33" i="5"/>
  <c r="I33" i="5"/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<sst xmlns="http://schemas.openxmlformats.org/spreadsheetml/2006/main" count="169" uniqueCount="115">
  <si>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</si>
  <si>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</si>
  <si>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</si>
  <si>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</si>
  <si>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</si>
  <si>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</si>
  <si>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</si>
  <si>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</si>
  <si>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</si>
  <si>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</si>
  <si>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</si>
  <si>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</si>
  <si>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</si>
  <si>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</si>
  <si>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</si>
  <si>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</si>
  <si>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</si>
  <si>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</si>
  <si>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</si>
  <si>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</si>
  <si>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</si>
  <si>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</si>
  <si>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</si>
  <si>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</si>
  <si>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</si>
  <si>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</si>
  <si>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</si>
  <si>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</si>
  <si>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</si>
  <si>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</si>
  <si>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</si>
  <si>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</si>
  <si>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</si>
  <si>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</si>
  <si>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</si>
  <si>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</si>
  <si>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</si>
  <si>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</si>
  <si>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</si>
  <si>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</si>
  <si>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</si>
  <si>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</si>
  <si>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</si>
  <si>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</si>
  <si>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</si>
  <si>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</si>
  <si>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</si>
  <si>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</si>
  <si>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</si>
  <si>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</si>
  <si>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</si>
  <si>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</si>
  <si>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</si>
  <si>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</si>
  <si>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</si>
  <si>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</si>
  <si>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</si>
  <si>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</si>
  <si>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</si>
  <si>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</si>
  <si>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</si>
  <si>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</si>
  <si>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</si>
  <si>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</si>
  <si>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</si>
  <si>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</si>
  <si>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</si>
  <si>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</si>
  <si>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</si>
  <si>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</si>
  <si>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</si>
  <si>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</si>
  <si>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</si>
  <si>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</si>
  <si>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</si>
  <si>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</si>
  <si>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</si>
  <si>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</si>
  <si>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</si>
  <si>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</si>
  <si>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</si>
  <si>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</si>
  <si>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</si>
  <si>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</si>
  <si>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</si>
  <si>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</si>
  <si>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</si>
  <si>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</si>
  <si>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</si>
  <si>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</si>
  <si>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</si>
  <si>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</si>
  <si>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</si>
  <si>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</si>
  <si>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</si>
  <si>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</si>
  <si>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</si>
  <si>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</si>
  <si>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</si>
  <si>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</si>
  <si>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</si>
  <si>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</si>
  <si>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</si>
  <si>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</si>
  <si>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</si>
  <si>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</si>
  <si>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</si>
  <si>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</si>
  <si>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</si>
  <si>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</si>
  <si>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</si>
  <si>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</si>
  <si>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</si>
  <si>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</si>
  <si>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Annual 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</si>
</sst>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[Black][&gt;0.05]#,##0.0;[Black][&lt;-0.05]\-#,##0.0;;"/>
    <numFmt numFmtId="178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charset val="13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33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1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5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50" applyNumberFormat="0" applyAlignment="0" applyProtection="0"/>
    <xf numFmtId="0" fontId="35" fillId="13" borderId="44" applyNumberFormat="0" applyAlignment="0" applyProtection="0"/>
    <xf numFmtId="0" fontId="54" fillId="59" borderId="51" applyNumberFormat="0" applyAlignment="0" applyProtection="0"/>
    <xf numFmtId="0" fontId="37" fillId="14" borderId="47" applyNumberFormat="0" applyAlignment="0" applyProtection="0"/>
    <xf numFmtId="1" fontId="61" fillId="60" borderId="21">
      <alignment horizontal="right" vertical="center"/>
    </xf>
    <xf numFmtId="0" fontId="62" fillId="60" borderId="21">
      <alignment horizontal="right" vertical="center"/>
    </xf>
    <xf numFmtId="0" fontId="16" fillId="60" borderId="52"/>
    <xf numFmtId="0" fontId="61" fillId="7" borderId="21">
      <alignment horizontal="center" vertical="center"/>
    </xf>
    <xf numFmtId="1" fontId="61" fillId="60" borderId="21">
      <alignment horizontal="right" vertical="center"/>
    </xf>
    <xf numFmtId="0" fontId="16" fillId="60" borderId="0"/>
    <xf numFmtId="0" fontId="63" fillId="60" borderId="21">
      <alignment horizontal="left" vertical="center"/>
    </xf>
    <xf numFmtId="0" fontId="63" fillId="60" borderId="21"/>
    <xf numFmtId="0" fontId="62" fillId="60" borderId="21">
      <alignment horizontal="right" vertical="center"/>
    </xf>
    <xf numFmtId="0" fontId="64" fillId="61" borderId="21">
      <alignment horizontal="left" vertical="center"/>
    </xf>
    <xf numFmtId="0" fontId="64" fillId="61" borderId="21">
      <alignment horizontal="left" vertical="center"/>
    </xf>
    <xf numFmtId="0" fontId="65" fillId="60" borderId="21">
      <alignment horizontal="left" vertical="center"/>
    </xf>
    <xf numFmtId="0" fontId="66" fillId="60" borderId="52"/>
    <xf numFmtId="0" fontId="61" fillId="62" borderId="21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6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3" applyNumberFormat="0" applyFill="0" applyAlignment="0" applyProtection="0"/>
    <xf numFmtId="0" fontId="28" fillId="0" borderId="41" applyNumberFormat="0" applyFill="0" applyAlignment="0" applyProtection="0"/>
    <xf numFmtId="0" fontId="45" fillId="0" borderId="54" applyNumberFormat="0" applyFill="0" applyAlignment="0" applyProtection="0"/>
    <xf numFmtId="0" fontId="29" fillId="0" borderId="42" applyNumberFormat="0" applyFill="0" applyAlignment="0" applyProtection="0"/>
    <xf numFmtId="0" fontId="46" fillId="0" borderId="55" applyNumberFormat="0" applyFill="0" applyAlignment="0" applyProtection="0"/>
    <xf numFmtId="0" fontId="30" fillId="0" borderId="43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50" applyNumberFormat="0" applyAlignment="0" applyProtection="0"/>
    <xf numFmtId="0" fontId="33" fillId="12" borderId="44" applyNumberFormat="0" applyAlignment="0" applyProtection="0"/>
    <xf numFmtId="0" fontId="53" fillId="0" borderId="56" applyNumberFormat="0" applyFill="0" applyAlignment="0" applyProtection="0"/>
    <xf numFmtId="0" fontId="36" fillId="0" borderId="46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2" fillId="64" borderId="57" applyNumberFormat="0" applyFont="0" applyAlignment="0" applyProtection="0"/>
    <xf numFmtId="0" fontId="2" fillId="64" borderId="57" applyNumberFormat="0" applyFont="0" applyAlignment="0" applyProtection="0"/>
    <xf numFmtId="0" fontId="4" fillId="15" borderId="48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2" fillId="64" borderId="57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2" fillId="64" borderId="57" applyNumberFormat="0" applyFont="0" applyAlignment="0" applyProtection="0"/>
    <xf numFmtId="0" fontId="2" fillId="64" borderId="57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4" fillId="15" borderId="48" applyNumberFormat="0" applyFont="0" applyAlignment="0" applyProtection="0"/>
    <xf numFmtId="0" fontId="1" fillId="15" borderId="48" applyNumberFormat="0" applyFont="0" applyAlignment="0" applyProtection="0"/>
    <xf numFmtId="0" fontId="51" fillId="58" borderId="58" applyNumberFormat="0" applyAlignment="0" applyProtection="0"/>
    <xf numFmtId="0" fontId="34" fillId="13" borderId="45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60" applyProtection="0"/>
    <xf numFmtId="0" fontId="78" fillId="0" borderId="59" applyNumberFormat="0" applyFill="0" applyAlignment="0" applyProtection="0"/>
    <xf numFmtId="0" fontId="40" fillId="0" borderId="49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7" applyNumberFormat="0" applyFont="0" applyAlignment="0" applyProtection="0"/>
    <xf numFmtId="0" fontId="16" fillId="0" borderId="0"/>
    <xf numFmtId="0" fontId="16" fillId="64" borderId="57" applyNumberFormat="0" applyFont="0" applyAlignment="0" applyProtection="0"/>
    <xf numFmtId="0" fontId="89" fillId="0" borderId="0"/>
    <xf numFmtId="0" fontId="2" fillId="64" borderId="57" applyNumberFormat="0" applyFont="0" applyAlignment="0" applyProtection="0"/>
    <xf numFmtId="0" fontId="89" fillId="0" borderId="0"/>
  </cellStyleXfs>
  <cellXfs count="181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10" xfId="3" applyFont="1" applyFill="1" applyBorder="1"/>
    <xf numFmtId="17" fontId="5" fillId="2" borderId="11" xfId="3" applyNumberFormat="1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4" xfId="3" applyNumberFormat="1" applyFont="1" applyFill="1" applyBorder="1"/>
    <xf numFmtId="0" fontId="9" fillId="3" borderId="4" xfId="3" applyFont="1" applyFill="1" applyBorder="1"/>
    <xf numFmtId="166" fontId="10" fillId="4" borderId="14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5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4" xfId="3" applyNumberFormat="1" applyFont="1" applyFill="1" applyBorder="1" applyAlignment="1">
      <alignment horizontal="right"/>
    </xf>
    <xf numFmtId="166" fontId="12" fillId="4" borderId="15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7" xfId="3" applyFont="1" applyFill="1" applyBorder="1"/>
    <xf numFmtId="166" fontId="10" fillId="4" borderId="18" xfId="3" applyNumberFormat="1" applyFont="1" applyFill="1" applyBorder="1" applyAlignment="1">
      <alignment horizontal="right"/>
    </xf>
    <xf numFmtId="166" fontId="10" fillId="4" borderId="19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20" xfId="3" applyFont="1" applyFill="1" applyBorder="1"/>
    <xf numFmtId="0" fontId="5" fillId="2" borderId="21" xfId="3" applyFont="1" applyFill="1" applyBorder="1" applyAlignment="1">
      <alignment horizontal="center"/>
    </xf>
    <xf numFmtId="17" fontId="5" fillId="2" borderId="12" xfId="3" applyNumberFormat="1" applyFont="1" applyFill="1" applyBorder="1" applyAlignment="1">
      <alignment horizontal="center"/>
    </xf>
    <xf numFmtId="0" fontId="16" fillId="3" borderId="13" xfId="3" applyFont="1" applyFill="1" applyBorder="1"/>
    <xf numFmtId="166" fontId="16" fillId="4" borderId="22" xfId="3" applyNumberFormat="1" applyFont="1" applyFill="1" applyBorder="1"/>
    <xf numFmtId="0" fontId="9" fillId="3" borderId="13" xfId="3" applyFont="1" applyFill="1" applyBorder="1"/>
    <xf numFmtId="167" fontId="10" fillId="3" borderId="22" xfId="4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1"/>
    </xf>
    <xf numFmtId="167" fontId="12" fillId="3" borderId="22" xfId="4" applyNumberFormat="1" applyFont="1" applyFill="1" applyBorder="1" applyAlignment="1">
      <alignment horizontal="right"/>
    </xf>
    <xf numFmtId="0" fontId="11" fillId="3" borderId="23" xfId="3" applyFont="1" applyFill="1" applyBorder="1" applyAlignment="1">
      <alignment horizontal="left" indent="1"/>
    </xf>
    <xf numFmtId="168" fontId="12" fillId="3" borderId="24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5" xfId="3" applyFont="1" applyFill="1" applyBorder="1"/>
    <xf numFmtId="0" fontId="9" fillId="3" borderId="13" xfId="3" applyFont="1" applyFill="1" applyBorder="1" applyAlignment="1">
      <alignment horizontal="left" indent="2"/>
    </xf>
    <xf numFmtId="167" fontId="10" fillId="3" borderId="15" xfId="4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2"/>
    </xf>
    <xf numFmtId="167" fontId="12" fillId="3" borderId="15" xfId="4" applyNumberFormat="1" applyFont="1" applyFill="1" applyBorder="1" applyAlignment="1">
      <alignment horizontal="right"/>
    </xf>
    <xf numFmtId="167" fontId="10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4"/>
    </xf>
    <xf numFmtId="167" fontId="12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3"/>
    </xf>
    <xf numFmtId="167" fontId="6" fillId="5" borderId="15" xfId="4" applyNumberFormat="1" applyFont="1" applyFill="1" applyBorder="1" applyAlignment="1">
      <alignment horizontal="right"/>
    </xf>
    <xf numFmtId="0" fontId="9" fillId="3" borderId="23" xfId="3" applyFont="1" applyFill="1" applyBorder="1" applyAlignment="1">
      <alignment horizontal="left" indent="2"/>
    </xf>
    <xf numFmtId="167" fontId="10" fillId="5" borderId="19" xfId="4" applyNumberFormat="1" applyFont="1" applyFill="1" applyBorder="1" applyAlignment="1">
      <alignment horizontal="right"/>
    </xf>
    <xf numFmtId="164" fontId="2" fillId="0" borderId="0" xfId="2" applyNumberFormat="1"/>
    <xf numFmtId="0" fontId="20" fillId="0" borderId="0" xfId="5" applyFont="1" applyAlignment="1">
      <alignment horizontal="center"/>
    </xf>
    <xf numFmtId="0" fontId="5" fillId="6" borderId="26" xfId="5" applyFont="1" applyFill="1" applyBorder="1"/>
    <xf numFmtId="169" fontId="5" fillId="6" borderId="27" xfId="5" applyNumberFormat="1" applyFont="1" applyFill="1" applyBorder="1"/>
    <xf numFmtId="0" fontId="6" fillId="6" borderId="13" xfId="5" applyFont="1" applyFill="1" applyBorder="1"/>
    <xf numFmtId="2" fontId="21" fillId="7" borderId="28" xfId="5" applyNumberFormat="1" applyFont="1" applyFill="1" applyBorder="1" applyAlignment="1">
      <alignment horizontal="right"/>
    </xf>
    <xf numFmtId="2" fontId="6" fillId="7" borderId="29" xfId="5" applyNumberFormat="1" applyFont="1" applyFill="1" applyBorder="1" applyAlignment="1">
      <alignment horizontal="right"/>
    </xf>
    <xf numFmtId="2" fontId="22" fillId="7" borderId="29" xfId="5" applyNumberFormat="1" applyFont="1" applyFill="1" applyBorder="1" applyAlignment="1">
      <alignment horizontal="right"/>
    </xf>
    <xf numFmtId="2" fontId="21" fillId="7" borderId="29" xfId="5" applyNumberFormat="1" applyFont="1" applyFill="1" applyBorder="1" applyAlignment="1">
      <alignment horizontal="right"/>
    </xf>
    <xf numFmtId="167" fontId="6" fillId="7" borderId="29" xfId="1" applyNumberFormat="1" applyFont="1" applyFill="1" applyBorder="1" applyAlignment="1">
      <alignment horizontal="right"/>
    </xf>
    <xf numFmtId="2" fontId="23" fillId="7" borderId="29" xfId="5" applyNumberFormat="1" applyFont="1" applyFill="1" applyBorder="1" applyAlignment="1">
      <alignment horizontal="right"/>
    </xf>
    <xf numFmtId="0" fontId="5" fillId="6" borderId="13" xfId="5" applyFont="1" applyFill="1" applyBorder="1"/>
    <xf numFmtId="170" fontId="6" fillId="7" borderId="29" xfId="5" applyNumberFormat="1" applyFont="1" applyFill="1" applyBorder="1" applyAlignment="1">
      <alignment horizontal="right"/>
    </xf>
    <xf numFmtId="166" fontId="24" fillId="7" borderId="29" xfId="5" applyNumberFormat="1" applyFont="1" applyFill="1" applyBorder="1" applyAlignment="1">
      <alignment horizontal="right"/>
    </xf>
    <xf numFmtId="166" fontId="6" fillId="7" borderId="29" xfId="5" applyNumberFormat="1" applyFont="1" applyFill="1" applyBorder="1" applyAlignment="1">
      <alignment horizontal="right"/>
    </xf>
    <xf numFmtId="0" fontId="6" fillId="6" borderId="23" xfId="5" applyFont="1" applyFill="1" applyBorder="1"/>
    <xf numFmtId="166" fontId="6" fillId="7" borderId="30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6" xfId="3" applyFont="1" applyFill="1" applyBorder="1"/>
    <xf numFmtId="0" fontId="6" fillId="2" borderId="37" xfId="3" applyFont="1" applyFill="1" applyBorder="1"/>
    <xf numFmtId="17" fontId="5" fillId="2" borderId="38" xfId="3" applyNumberFormat="1" applyFont="1" applyFill="1" applyBorder="1" applyAlignment="1">
      <alignment horizontal="center"/>
    </xf>
    <xf numFmtId="0" fontId="13" fillId="3" borderId="13" xfId="3" applyFont="1" applyFill="1" applyBorder="1" applyAlignment="1">
      <alignment horizontal="left" indent="1"/>
    </xf>
    <xf numFmtId="0" fontId="9" fillId="3" borderId="13" xfId="3" applyFont="1" applyFill="1" applyBorder="1" applyAlignment="1">
      <alignment horizontal="left"/>
    </xf>
    <xf numFmtId="166" fontId="13" fillId="3" borderId="13" xfId="3" applyNumberFormat="1" applyFont="1" applyFill="1" applyBorder="1" applyAlignment="1">
      <alignment horizontal="left" indent="1"/>
    </xf>
    <xf numFmtId="166" fontId="10" fillId="4" borderId="22" xfId="3" applyNumberFormat="1" applyFont="1" applyFill="1" applyBorder="1" applyAlignment="1">
      <alignment horizontal="right"/>
    </xf>
    <xf numFmtId="166" fontId="13" fillId="3" borderId="23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4" xfId="3" applyNumberFormat="1" applyFont="1" applyFill="1" applyBorder="1"/>
    <xf numFmtId="166" fontId="10" fillId="4" borderId="15" xfId="3" applyNumberFormat="1" applyFont="1" applyFill="1" applyBorder="1"/>
    <xf numFmtId="166" fontId="11" fillId="3" borderId="13" xfId="3" applyNumberFormat="1" applyFont="1" applyFill="1" applyBorder="1" applyAlignment="1">
      <alignment horizontal="left" indent="1"/>
    </xf>
    <xf numFmtId="166" fontId="12" fillId="4" borderId="15" xfId="3" applyNumberFormat="1" applyFont="1" applyFill="1" applyBorder="1"/>
    <xf numFmtId="166" fontId="9" fillId="3" borderId="13" xfId="3" applyNumberFormat="1" applyFont="1" applyFill="1" applyBorder="1" applyAlignment="1">
      <alignment horizontal="left" indent="2"/>
    </xf>
    <xf numFmtId="166" fontId="14" fillId="3" borderId="13" xfId="3" applyNumberFormat="1" applyFont="1" applyFill="1" applyBorder="1" applyAlignment="1">
      <alignment horizontal="left" indent="2"/>
    </xf>
    <xf numFmtId="166" fontId="13" fillId="3" borderId="18" xfId="3" applyNumberFormat="1" applyFont="1" applyFill="1" applyBorder="1" applyAlignment="1">
      <alignment horizontal="left" indent="1"/>
    </xf>
    <xf numFmtId="166" fontId="10" fillId="4" borderId="19" xfId="3" applyNumberFormat="1" applyFont="1" applyFill="1" applyBorder="1"/>
    <xf numFmtId="166" fontId="10" fillId="4" borderId="32" xfId="3" applyNumberFormat="1" applyFont="1" applyFill="1" applyBorder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40" xfId="3" applyNumberFormat="1" applyFont="1" applyFill="1" applyBorder="1" applyAlignment="1">
      <alignment horizontal="center"/>
    </xf>
    <xf numFmtId="0" fontId="14" fillId="3" borderId="13" xfId="3" applyFont="1" applyFill="1" applyBorder="1"/>
    <xf numFmtId="166" fontId="6" fillId="4" borderId="15" xfId="3" applyNumberFormat="1" applyFont="1" applyFill="1" applyBorder="1"/>
    <xf numFmtId="0" fontId="27" fillId="0" borderId="0" xfId="2" applyFont="1"/>
    <xf numFmtId="0" fontId="6" fillId="6" borderId="13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26" fillId="2" borderId="35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165" fontId="2" fillId="0" borderId="14" xfId="1" applyFont="1" applyBorder="1"/>
    <xf numFmtId="0" fontId="26" fillId="2" borderId="16" xfId="3" applyFont="1" applyFill="1" applyBorder="1" applyAlignment="1">
      <alignment horizontal="center" vertical="center"/>
    </xf>
    <xf numFmtId="0" fontId="16" fillId="0" borderId="16" xfId="3" applyFont="1" applyBorder="1"/>
    <xf numFmtId="0" fontId="26" fillId="2" borderId="34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0" fontId="42" fillId="0" borderId="64" xfId="898" applyBorder="1"/>
    <xf numFmtId="165" fontId="2" fillId="0" borderId="0" xfId="1" applyFont="1" applyBorder="1"/>
    <xf numFmtId="168" fontId="85" fillId="3" borderId="18" xfId="385" applyNumberFormat="1" applyFont="1" applyFill="1" applyBorder="1" applyAlignment="1">
      <alignment horizontal="center"/>
    </xf>
    <xf numFmtId="168" fontId="85" fillId="3" borderId="14" xfId="385" applyNumberFormat="1" applyFont="1" applyFill="1" applyBorder="1" applyAlignment="1">
      <alignment horizontal="center"/>
    </xf>
    <xf numFmtId="168" fontId="84" fillId="3" borderId="14" xfId="385" applyNumberFormat="1" applyFont="1" applyFill="1" applyBorder="1" applyAlignment="1">
      <alignment horizontal="center"/>
    </xf>
    <xf numFmtId="17" fontId="7" fillId="2" borderId="11" xfId="3" applyNumberFormat="1" applyFont="1" applyFill="1" applyBorder="1" applyAlignment="1">
      <alignment horizontal="center"/>
    </xf>
    <xf numFmtId="0" fontId="42" fillId="0" borderId="0" xfId="898"/>
    <xf numFmtId="17" fontId="81" fillId="2" borderId="12" xfId="385" applyNumberFormat="1" applyFont="1" applyFill="1" applyBorder="1"/>
    <xf numFmtId="166" fontId="82" fillId="3" borderId="14" xfId="385" applyNumberFormat="1" applyFont="1" applyFill="1" applyBorder="1"/>
    <xf numFmtId="166" fontId="84" fillId="4" borderId="14" xfId="385" applyNumberFormat="1" applyFont="1" applyFill="1" applyBorder="1" applyAlignment="1">
      <alignment horizontal="center"/>
    </xf>
    <xf numFmtId="166" fontId="86" fillId="4" borderId="14" xfId="385" applyNumberFormat="1" applyFont="1" applyFill="1" applyBorder="1" applyAlignment="1">
      <alignment horizontal="center"/>
    </xf>
    <xf numFmtId="166" fontId="84" fillId="4" borderId="18" xfId="385" applyNumberFormat="1" applyFont="1" applyFill="1" applyBorder="1" applyAlignment="1">
      <alignment horizontal="center"/>
    </xf>
    <xf numFmtId="166" fontId="83" fillId="4" borderId="14" xfId="385" applyNumberFormat="1" applyFont="1" applyFill="1" applyBorder="1"/>
    <xf numFmtId="166" fontId="5" fillId="2" borderId="34" xfId="3" applyNumberFormat="1" applyFont="1" applyFill="1" applyBorder="1" applyAlignment="1">
      <alignment horizontal="center"/>
    </xf>
    <xf numFmtId="0" fontId="16" fillId="0" borderId="1" xfId="3" applyFont="1" applyBorder="1"/>
    <xf numFmtId="165" fontId="2" fillId="0" borderId="1" xfId="1" applyFont="1" applyBorder="1"/>
    <xf numFmtId="0" fontId="26" fillId="2" borderId="14" xfId="3" applyFont="1" applyFill="1" applyBorder="1" applyAlignment="1">
      <alignment horizontal="center" vertical="center"/>
    </xf>
    <xf numFmtId="0" fontId="16" fillId="0" borderId="32" xfId="3" applyFont="1" applyBorder="1"/>
    <xf numFmtId="0" fontId="26" fillId="2" borderId="62" xfId="3" applyFont="1" applyFill="1" applyBorder="1" applyAlignment="1">
      <alignment horizontal="center" vertical="center"/>
    </xf>
    <xf numFmtId="166" fontId="10" fillId="4" borderId="18" xfId="3" applyNumberFormat="1" applyFont="1" applyFill="1" applyBorder="1"/>
    <xf numFmtId="166" fontId="6" fillId="4" borderId="14" xfId="3" applyNumberFormat="1" applyFont="1" applyFill="1" applyBorder="1"/>
    <xf numFmtId="166" fontId="12" fillId="4" borderId="14" xfId="3" applyNumberFormat="1" applyFont="1" applyFill="1" applyBorder="1"/>
    <xf numFmtId="166" fontId="10" fillId="3" borderId="18" xfId="385" applyNumberFormat="1" applyFont="1" applyFill="1" applyBorder="1" applyAlignment="1">
      <alignment horizontal="right"/>
    </xf>
    <xf numFmtId="0" fontId="5" fillId="2" borderId="61" xfId="3" applyFont="1" applyFill="1" applyBorder="1" applyAlignment="1">
      <alignment horizontal="center"/>
    </xf>
    <xf numFmtId="166" fontId="10" fillId="3" borderId="14" xfId="385" applyNumberFormat="1" applyFont="1" applyFill="1" applyBorder="1" applyAlignment="1">
      <alignment horizontal="right"/>
    </xf>
    <xf numFmtId="166" fontId="12" fillId="3" borderId="14" xfId="385" applyNumberFormat="1" applyFont="1" applyFill="1" applyBorder="1" applyAlignment="1">
      <alignment horizontal="right"/>
    </xf>
    <xf numFmtId="166" fontId="10" fillId="3" borderId="15" xfId="385" applyNumberFormat="1" applyFont="1" applyFill="1" applyBorder="1" applyAlignment="1">
      <alignment horizontal="right"/>
    </xf>
    <xf numFmtId="166" fontId="10" fillId="3" borderId="39" xfId="385" applyNumberFormat="1" applyFont="1" applyFill="1" applyBorder="1" applyAlignment="1">
      <alignment horizontal="right"/>
    </xf>
    <xf numFmtId="166" fontId="14" fillId="3" borderId="19" xfId="385" applyNumberFormat="1" applyFont="1" applyFill="1" applyBorder="1" applyAlignment="1">
      <alignment horizontal="center"/>
    </xf>
    <xf numFmtId="166" fontId="14" fillId="3" borderId="24" xfId="385" applyNumberFormat="1" applyFont="1" applyFill="1" applyBorder="1" applyAlignment="1">
      <alignment horizontal="center"/>
    </xf>
    <xf numFmtId="166" fontId="10" fillId="3" borderId="19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1" xfId="385" applyNumberFormat="1" applyFont="1" applyFill="1" applyBorder="1"/>
    <xf numFmtId="166" fontId="2" fillId="2" borderId="63" xfId="2" applyNumberFormat="1" applyFill="1" applyBorder="1"/>
    <xf numFmtId="166" fontId="2" fillId="2" borderId="62" xfId="2" applyNumberFormat="1" applyFill="1" applyBorder="1"/>
    <xf numFmtId="0" fontId="81" fillId="2" borderId="7" xfId="385" applyFont="1" applyFill="1" applyBorder="1"/>
    <xf numFmtId="0" fontId="2" fillId="0" borderId="22" xfId="2" applyBorder="1"/>
    <xf numFmtId="0" fontId="2" fillId="2" borderId="5" xfId="2" applyFill="1" applyBorder="1"/>
    <xf numFmtId="166" fontId="2" fillId="2" borderId="5" xfId="2" applyNumberFormat="1" applyFill="1" applyBorder="1"/>
    <xf numFmtId="170" fontId="6" fillId="65" borderId="29" xfId="5" applyNumberFormat="1" applyFont="1" applyFill="1" applyBorder="1" applyAlignment="1">
      <alignment horizontal="right"/>
    </xf>
    <xf numFmtId="17" fontId="7" fillId="2" borderId="40" xfId="3" applyNumberFormat="1" applyFont="1" applyFill="1" applyBorder="1" applyAlignment="1">
      <alignment horizontal="center"/>
    </xf>
    <xf numFmtId="165" fontId="2" fillId="2" borderId="0" xfId="1" applyFont="1" applyFill="1"/>
    <xf numFmtId="166" fontId="87" fillId="3" borderId="15" xfId="385" applyNumberFormat="1" applyFont="1" applyFill="1" applyBorder="1" applyAlignment="1">
      <alignment horizontal="center"/>
    </xf>
    <xf numFmtId="166" fontId="88" fillId="3" borderId="15" xfId="385" applyNumberFormat="1" applyFont="1" applyFill="1" applyBorder="1" applyAlignment="1">
      <alignment horizontal="center"/>
    </xf>
    <xf numFmtId="166" fontId="87" fillId="3" borderId="19" xfId="385" applyNumberFormat="1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3" xfId="3" applyFont="1" applyFill="1" applyBorder="1" applyAlignment="1">
      <alignment horizontal="left" indent="20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2" borderId="6" xfId="3" applyFont="1" applyFill="1" applyBorder="1" applyAlignment="1">
      <alignment horizontal="center"/>
    </xf>
    <xf numFmtId="166" fontId="5" fillId="2" borderId="25" xfId="3" applyNumberFormat="1" applyFont="1" applyFill="1" applyBorder="1" applyAlignment="1">
      <alignment horizontal="center"/>
    </xf>
    <xf numFmtId="166" fontId="5" fillId="2" borderId="62" xfId="3" applyNumberFormat="1" applyFont="1" applyFill="1" applyBorder="1" applyAlignment="1">
      <alignment horizontal="center"/>
    </xf>
    <xf numFmtId="46" fontId="5" fillId="2" borderId="25" xfId="3" applyNumberFormat="1" applyFont="1" applyFill="1" applyBorder="1" applyAlignment="1">
      <alignment horizontal="center"/>
    </xf>
    <xf numFmtId="46" fontId="5" fillId="2" borderId="62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34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953735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November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9</xdr:col>
      <xdr:colOff>123824</xdr:colOff>
      <xdr:row>29</xdr:row>
      <xdr:rowOff>140895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1A58C-4462-D818-0C44-A875DE0E6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0"/>
          <a:ext cx="5610224" cy="242689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2</xdr:rowOff>
    </xdr:from>
    <xdr:to>
      <xdr:col>9</xdr:col>
      <xdr:colOff>95251</xdr:colOff>
      <xdr:row>13</xdr:row>
      <xdr:rowOff>132568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FB61C9-2297-42D0-B889-563193139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1002"/>
          <a:ext cx="5581650" cy="22280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L49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N8" sqref="N8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27" width="9.140625" style="1"/>
    <col min="28" max="28" width="9.140625" style="1" customWidth="1"/>
    <col min="29" max="16384" width="9.140625" style="1"/>
  </cols>
  <sheetData>
    <row r="1" spans="1:11" ht="19.5">
      <c r="A1" s="164" t="s">
        <v>0</v>
      </c>
      <c r="B1" s="164"/>
      <c r="C1" s="164"/>
      <c r="D1" s="164"/>
      <c r="E1" s="164"/>
      <c r="F1" s="164"/>
      <c r="G1" s="164"/>
      <c r="H1" s="117"/>
      <c r="I1" s="117"/>
      <c r="J1" s="117"/>
    </row>
    <row r="2" spans="1:11" ht="16.5">
      <c r="A2" s="165" t="s">
        <v>110</v>
      </c>
      <c r="B2" s="165"/>
      <c r="C2" s="165"/>
      <c r="D2" s="165"/>
      <c r="E2" s="165"/>
      <c r="F2" s="165"/>
      <c r="G2" s="165"/>
      <c r="H2" s="110"/>
      <c r="I2" s="110"/>
      <c r="J2" s="110"/>
    </row>
    <row r="3" spans="1:11" ht="15.75" customHeight="1">
      <c r="A3" s="3"/>
      <c r="B3" s="166" t="s">
        <v>107</v>
      </c>
      <c r="C3" s="167"/>
      <c r="D3" s="124"/>
      <c r="E3" s="168" t="s">
        <v>1</v>
      </c>
      <c r="F3" s="169"/>
      <c r="G3" s="4" t="s">
        <v>2</v>
      </c>
      <c r="H3" s="148"/>
      <c r="I3" s="148"/>
      <c r="J3" s="148"/>
    </row>
    <row r="4" spans="1:11" ht="17.25" thickBot="1">
      <c r="A4" s="5"/>
      <c r="B4" s="6">
        <v>44895</v>
      </c>
      <c r="C4" s="6">
        <v>45230</v>
      </c>
      <c r="D4" s="6">
        <v>45260</v>
      </c>
      <c r="E4" s="7" t="s">
        <v>3</v>
      </c>
      <c r="F4" s="7" t="s">
        <v>4</v>
      </c>
      <c r="G4" s="7" t="s">
        <v>3</v>
      </c>
      <c r="H4" s="118">
        <v>45199</v>
      </c>
      <c r="I4" s="118">
        <v>45230</v>
      </c>
      <c r="J4" s="118">
        <v>45260</v>
      </c>
    </row>
    <row r="5" spans="1:11" ht="13.5" thickTop="1">
      <c r="A5" s="8"/>
      <c r="B5" s="9"/>
      <c r="C5" s="9"/>
      <c r="D5" s="9"/>
      <c r="E5" s="9"/>
      <c r="F5" s="9"/>
      <c r="G5" s="9"/>
      <c r="H5" s="119"/>
      <c r="I5" s="119"/>
      <c r="J5" s="119"/>
    </row>
    <row r="6" spans="1:11" ht="16.5">
      <c r="A6" s="10" t="s">
        <v>5</v>
      </c>
      <c r="B6" s="11">
        <v>52963.779836525893</v>
      </c>
      <c r="C6" s="11">
        <v>70577.388007115136</v>
      </c>
      <c r="D6" s="11">
        <v>68224.991993571355</v>
      </c>
      <c r="E6" s="11">
        <v>-2352.396013543781</v>
      </c>
      <c r="F6" s="11">
        <v>15261.212157045462</v>
      </c>
      <c r="G6" s="11">
        <v>-3.3330732122115734</v>
      </c>
      <c r="H6" s="120">
        <v>27.711228969216606</v>
      </c>
      <c r="I6" s="120">
        <v>36.785946339472446</v>
      </c>
      <c r="J6" s="120">
        <v>28.814431681707021</v>
      </c>
      <c r="K6" s="25"/>
    </row>
    <row r="7" spans="1:11" ht="16.5">
      <c r="A7" s="10" t="s">
        <v>6</v>
      </c>
      <c r="B7" s="11">
        <v>146839.56209406289</v>
      </c>
      <c r="C7" s="11">
        <v>145813.87677846616</v>
      </c>
      <c r="D7" s="11">
        <v>148145.39083876862</v>
      </c>
      <c r="E7" s="11">
        <v>2331.5140603024629</v>
      </c>
      <c r="F7" s="11">
        <v>1305.8287447057373</v>
      </c>
      <c r="G7" s="11">
        <v>1.5989658267194358</v>
      </c>
      <c r="H7" s="120">
        <v>1.9678035998351788</v>
      </c>
      <c r="I7" s="120">
        <v>1.3739080377181239</v>
      </c>
      <c r="J7" s="120">
        <v>0.889289457203148</v>
      </c>
    </row>
    <row r="8" spans="1:11" ht="16.5">
      <c r="A8" s="14" t="s">
        <v>7</v>
      </c>
      <c r="B8" s="15">
        <v>33610.697260624271</v>
      </c>
      <c r="C8" s="15">
        <v>28506.286320440006</v>
      </c>
      <c r="D8" s="15">
        <v>30259.760852790001</v>
      </c>
      <c r="E8" s="15">
        <v>1753.4745323499956</v>
      </c>
      <c r="F8" s="15">
        <v>-3350.9364078342696</v>
      </c>
      <c r="G8" s="15">
        <v>6.1511854355181157</v>
      </c>
      <c r="H8" s="121">
        <v>-1.2661308643037898</v>
      </c>
      <c r="I8" s="121">
        <v>-9.0522701873204738</v>
      </c>
      <c r="J8" s="121">
        <v>-9.9698509133875319</v>
      </c>
    </row>
    <row r="9" spans="1:11" ht="16.5">
      <c r="A9" s="17" t="s">
        <v>8</v>
      </c>
      <c r="B9" s="11">
        <v>113228.86483343862</v>
      </c>
      <c r="C9" s="11">
        <v>117307.59045802614</v>
      </c>
      <c r="D9" s="11">
        <v>117885.62998597864</v>
      </c>
      <c r="E9" s="11">
        <v>578.03952795249643</v>
      </c>
      <c r="F9" s="11">
        <v>4656.7651525400142</v>
      </c>
      <c r="G9" s="11">
        <v>0.49275543525833143</v>
      </c>
      <c r="H9" s="120">
        <v>2.8645002359324963</v>
      </c>
      <c r="I9" s="120">
        <v>4.2788952963726388</v>
      </c>
      <c r="J9" s="120">
        <v>4.1127014382685871</v>
      </c>
    </row>
    <row r="10" spans="1:11">
      <c r="A10" s="18" t="s">
        <v>9</v>
      </c>
      <c r="B10" s="15">
        <v>1713.8202234800001</v>
      </c>
      <c r="C10" s="15">
        <v>2776.3871550500003</v>
      </c>
      <c r="D10" s="15">
        <v>2727.5853619699997</v>
      </c>
      <c r="E10" s="15">
        <v>-48.801793080000607</v>
      </c>
      <c r="F10" s="15">
        <v>1013.7651384899996</v>
      </c>
      <c r="G10" s="15">
        <v>-1.7577445202926612</v>
      </c>
      <c r="H10" s="121">
        <v>46.124027001699829</v>
      </c>
      <c r="I10" s="121">
        <v>47.661141884747138</v>
      </c>
      <c r="J10" s="121">
        <v>59.15236175889541</v>
      </c>
    </row>
    <row r="11" spans="1:11">
      <c r="A11" s="18" t="s">
        <v>102</v>
      </c>
      <c r="B11" s="15">
        <v>191.28110205999999</v>
      </c>
      <c r="C11" s="15">
        <v>158.95601317000003</v>
      </c>
      <c r="D11" s="15">
        <v>165.68477479999999</v>
      </c>
      <c r="E11" s="15">
        <v>6.7287616299999513</v>
      </c>
      <c r="F11" s="15">
        <v>-25.59632726000001</v>
      </c>
      <c r="G11" s="15">
        <v>4.2330966257965201</v>
      </c>
      <c r="H11" s="121">
        <v>16.693486651980578</v>
      </c>
      <c r="I11" s="121">
        <v>9.8033042275786073</v>
      </c>
      <c r="J11" s="121">
        <v>-13.381524355694623</v>
      </c>
    </row>
    <row r="12" spans="1:11">
      <c r="A12" s="18" t="s">
        <v>10</v>
      </c>
      <c r="B12" s="15">
        <v>345.51237753000009</v>
      </c>
      <c r="C12" s="15">
        <v>966.80830988999992</v>
      </c>
      <c r="D12" s="15">
        <v>668.08531376000008</v>
      </c>
      <c r="E12" s="15">
        <v>-298.72299612999984</v>
      </c>
      <c r="F12" s="15">
        <v>322.57293622999998</v>
      </c>
      <c r="G12" s="15">
        <v>-30.897851525912884</v>
      </c>
      <c r="H12" s="121">
        <v>32.643952599231483</v>
      </c>
      <c r="I12" s="121">
        <v>503.93058382336949</v>
      </c>
      <c r="J12" s="121">
        <v>93.360746881489575</v>
      </c>
    </row>
    <row r="13" spans="1:11" ht="16.5">
      <c r="A13" s="19" t="s">
        <v>11</v>
      </c>
      <c r="B13" s="11">
        <v>110978.25113036862</v>
      </c>
      <c r="C13" s="11">
        <v>113405.43897991614</v>
      </c>
      <c r="D13" s="11">
        <v>114324.27453544864</v>
      </c>
      <c r="E13" s="11">
        <v>918.83555553249607</v>
      </c>
      <c r="F13" s="11">
        <v>3346.0234050800209</v>
      </c>
      <c r="G13" s="11">
        <v>0.81022177048777166</v>
      </c>
      <c r="H13" s="120">
        <v>1.9653557903869654</v>
      </c>
      <c r="I13" s="120">
        <v>2.807065085772237</v>
      </c>
      <c r="J13" s="120">
        <v>3.0150262515394814</v>
      </c>
    </row>
    <row r="14" spans="1:11">
      <c r="A14" s="18" t="s">
        <v>12</v>
      </c>
      <c r="B14" s="15">
        <v>46401.300611869912</v>
      </c>
      <c r="C14" s="15">
        <v>46711.670395608817</v>
      </c>
      <c r="D14" s="15">
        <v>47915.706600490426</v>
      </c>
      <c r="E14" s="15">
        <v>1204.0362048816096</v>
      </c>
      <c r="F14" s="15">
        <v>1514.4059886205141</v>
      </c>
      <c r="G14" s="15">
        <v>2.5775918409348861</v>
      </c>
      <c r="H14" s="121">
        <v>-1.2735066262142709</v>
      </c>
      <c r="I14" s="121">
        <v>0.8884891530520207</v>
      </c>
      <c r="J14" s="121">
        <v>3.2637145266422039</v>
      </c>
    </row>
    <row r="15" spans="1:11">
      <c r="A15" s="18" t="s">
        <v>13</v>
      </c>
      <c r="B15" s="15">
        <v>64576.950518498707</v>
      </c>
      <c r="C15" s="15">
        <v>66693.768584307327</v>
      </c>
      <c r="D15" s="15">
        <v>66408.567934958221</v>
      </c>
      <c r="E15" s="15">
        <v>-285.20064934910624</v>
      </c>
      <c r="F15" s="15">
        <v>1831.6174164595141</v>
      </c>
      <c r="G15" s="15">
        <v>-0.42762713129425833</v>
      </c>
      <c r="H15" s="121">
        <v>4.3495955541510227</v>
      </c>
      <c r="I15" s="121">
        <v>4.1948551979537285</v>
      </c>
      <c r="J15" s="121">
        <v>2.8363330906045547</v>
      </c>
    </row>
    <row r="16" spans="1:11" s="20" customFormat="1" ht="16.5">
      <c r="A16" s="10" t="s">
        <v>14</v>
      </c>
      <c r="B16" s="11">
        <v>70747.258817574344</v>
      </c>
      <c r="C16" s="11">
        <v>76542.383493860209</v>
      </c>
      <c r="D16" s="11">
        <v>74373.894830597172</v>
      </c>
      <c r="E16" s="11">
        <v>-2168.4886632630369</v>
      </c>
      <c r="F16" s="11">
        <v>3626.6360130228277</v>
      </c>
      <c r="G16" s="11">
        <v>-2.8330560981772663</v>
      </c>
      <c r="H16" s="120">
        <v>10.932456602278478</v>
      </c>
      <c r="I16" s="120">
        <v>11.819298984692566</v>
      </c>
      <c r="J16" s="120">
        <v>5.1261859097245122</v>
      </c>
    </row>
    <row r="17" spans="1:12" ht="17.25" thickBot="1">
      <c r="A17" s="21" t="s">
        <v>15</v>
      </c>
      <c r="B17" s="22">
        <v>129056.02708450428</v>
      </c>
      <c r="C17" s="22">
        <v>139849.27679762046</v>
      </c>
      <c r="D17" s="22">
        <v>142008.60049482173</v>
      </c>
      <c r="E17" s="22">
        <v>2159.3236972012674</v>
      </c>
      <c r="F17" s="22">
        <v>12952.573410317447</v>
      </c>
      <c r="G17" s="22">
        <v>1.544036370188806</v>
      </c>
      <c r="H17" s="122">
        <v>7.9259033567147412</v>
      </c>
      <c r="I17" s="122">
        <v>10.132519017558494</v>
      </c>
      <c r="J17" s="122">
        <v>10.036395589518861</v>
      </c>
    </row>
    <row r="18" spans="1:12" ht="13.5" thickBot="1">
      <c r="B18" s="24"/>
      <c r="E18" s="25"/>
      <c r="H18" s="117"/>
      <c r="I18" s="117"/>
      <c r="J18" s="117"/>
      <c r="L18" s="147"/>
    </row>
    <row r="19" spans="1:12" ht="16.5">
      <c r="A19" s="170" t="s">
        <v>111</v>
      </c>
      <c r="B19" s="171"/>
      <c r="C19" s="171"/>
      <c r="D19" s="171"/>
      <c r="E19" s="171"/>
      <c r="F19" s="171"/>
      <c r="G19" s="171"/>
      <c r="H19" s="146"/>
      <c r="I19" s="146"/>
      <c r="J19" s="146"/>
    </row>
    <row r="20" spans="1:12" ht="15.75" customHeight="1">
      <c r="A20" s="26"/>
      <c r="B20" s="160" t="str">
        <f>B3</f>
        <v xml:space="preserve">             N$ Million</v>
      </c>
      <c r="C20" s="161"/>
      <c r="D20" s="102"/>
      <c r="E20" s="162" t="s">
        <v>1</v>
      </c>
      <c r="F20" s="163"/>
      <c r="G20" s="142" t="s">
        <v>2</v>
      </c>
      <c r="H20" s="149"/>
      <c r="I20" s="149"/>
      <c r="J20" s="149"/>
    </row>
    <row r="21" spans="1:12" ht="17.25" thickBot="1">
      <c r="A21" s="5"/>
      <c r="B21" s="28">
        <f>B4</f>
        <v>44895</v>
      </c>
      <c r="C21" s="28">
        <f>C4</f>
        <v>45230</v>
      </c>
      <c r="D21" s="28">
        <f>D4</f>
        <v>45260</v>
      </c>
      <c r="E21" s="7" t="s">
        <v>3</v>
      </c>
      <c r="F21" s="7" t="s">
        <v>4</v>
      </c>
      <c r="G21" s="7" t="s">
        <v>3</v>
      </c>
      <c r="H21" s="118">
        <v>45199</v>
      </c>
      <c r="I21" s="118">
        <v>45230</v>
      </c>
      <c r="J21" s="118">
        <v>45260</v>
      </c>
    </row>
    <row r="22" spans="1:12" ht="13.5" thickTop="1">
      <c r="A22" s="29"/>
      <c r="B22" s="30"/>
      <c r="C22" s="30"/>
      <c r="D22" s="30"/>
      <c r="E22" s="30"/>
      <c r="F22" s="30"/>
      <c r="G22" s="30"/>
      <c r="H22" s="123"/>
      <c r="I22" s="123"/>
      <c r="J22" s="123"/>
    </row>
    <row r="23" spans="1:12" ht="16.5">
      <c r="A23" s="31" t="s">
        <v>16</v>
      </c>
      <c r="B23" s="32">
        <v>129056.02708450428</v>
      </c>
      <c r="C23" s="32">
        <v>139849.27679762046</v>
      </c>
      <c r="D23" s="32">
        <v>142008.60049482173</v>
      </c>
      <c r="E23" s="32">
        <v>2159.3236972012674</v>
      </c>
      <c r="F23" s="32">
        <v>12952.573410317447</v>
      </c>
      <c r="G23" s="32">
        <v>1.544036370188806</v>
      </c>
      <c r="H23" s="115">
        <v>7.9259033567147412</v>
      </c>
      <c r="I23" s="115">
        <v>10.132519017558494</v>
      </c>
      <c r="J23" s="115">
        <v>10.036395589518861</v>
      </c>
    </row>
    <row r="24" spans="1:12" ht="16.5">
      <c r="A24" s="33" t="s">
        <v>17</v>
      </c>
      <c r="B24" s="34">
        <v>3375.7832673239755</v>
      </c>
      <c r="C24" s="34">
        <v>3478.0995160176417</v>
      </c>
      <c r="D24" s="34">
        <v>3591.1620617964841</v>
      </c>
      <c r="E24" s="34">
        <v>113.06254577884238</v>
      </c>
      <c r="F24" s="34">
        <v>215.37879447250862</v>
      </c>
      <c r="G24" s="34">
        <v>3.2506989882882067</v>
      </c>
      <c r="H24" s="114">
        <v>6.4783741538826547</v>
      </c>
      <c r="I24" s="114">
        <v>0.9943559617202169</v>
      </c>
      <c r="J24" s="114">
        <v>6.3801132186795257</v>
      </c>
    </row>
    <row r="25" spans="1:12" ht="16.5">
      <c r="A25" s="33" t="s">
        <v>18</v>
      </c>
      <c r="B25" s="34">
        <v>67215.523570338817</v>
      </c>
      <c r="C25" s="34">
        <v>78139.628300209413</v>
      </c>
      <c r="D25" s="34">
        <v>78174.831557349462</v>
      </c>
      <c r="E25" s="34">
        <v>35.203257140048663</v>
      </c>
      <c r="F25" s="34">
        <v>10959.307987010645</v>
      </c>
      <c r="G25" s="34">
        <v>4.5051733551630946E-2</v>
      </c>
      <c r="H25" s="114">
        <v>13.971645527622755</v>
      </c>
      <c r="I25" s="114">
        <v>17.911414091432505</v>
      </c>
      <c r="J25" s="114">
        <v>16.304727546371183</v>
      </c>
    </row>
    <row r="26" spans="1:12" ht="16.5">
      <c r="A26" s="33" t="s">
        <v>19</v>
      </c>
      <c r="B26" s="34">
        <v>58464.720246841483</v>
      </c>
      <c r="C26" s="34">
        <v>58231.548981393425</v>
      </c>
      <c r="D26" s="34">
        <v>60242.606875675789</v>
      </c>
      <c r="E26" s="34">
        <v>2011.0578942823631</v>
      </c>
      <c r="F26" s="34">
        <v>1777.8866288343052</v>
      </c>
      <c r="G26" s="34">
        <v>3.4535538371561358</v>
      </c>
      <c r="H26" s="114">
        <v>1.0445795275199572</v>
      </c>
      <c r="I26" s="114">
        <v>1.6805767073906992</v>
      </c>
      <c r="J26" s="114">
        <v>3.040956360225394</v>
      </c>
    </row>
    <row r="27" spans="1:12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13">
        <v>0</v>
      </c>
      <c r="I27" s="113">
        <v>0</v>
      </c>
      <c r="J27" s="113">
        <v>0</v>
      </c>
    </row>
    <row r="28" spans="1:12" ht="13.5" thickBot="1">
      <c r="A28" s="37"/>
      <c r="B28" s="38"/>
      <c r="C28" s="38"/>
      <c r="D28" s="38"/>
      <c r="E28" s="38"/>
      <c r="F28" s="38"/>
      <c r="G28" s="38"/>
      <c r="H28" s="111"/>
      <c r="I28" s="111"/>
      <c r="J28" s="111"/>
    </row>
    <row r="29" spans="1:12" ht="16.5">
      <c r="A29" s="157" t="s">
        <v>112</v>
      </c>
      <c r="B29" s="158"/>
      <c r="C29" s="158"/>
      <c r="D29" s="158"/>
      <c r="E29" s="158"/>
      <c r="F29" s="158"/>
      <c r="G29" s="159"/>
      <c r="H29" s="144"/>
      <c r="I29" s="144"/>
      <c r="J29" s="144"/>
    </row>
    <row r="30" spans="1:12" ht="23.25" customHeight="1">
      <c r="A30" s="3"/>
      <c r="B30" s="160" t="str">
        <f>B3</f>
        <v xml:space="preserve">             N$ Million</v>
      </c>
      <c r="C30" s="161"/>
      <c r="D30" s="102"/>
      <c r="E30" s="162" t="s">
        <v>1</v>
      </c>
      <c r="F30" s="163"/>
      <c r="G30" s="4" t="s">
        <v>2</v>
      </c>
      <c r="H30" s="145"/>
      <c r="I30" s="145"/>
      <c r="J30" s="145"/>
    </row>
    <row r="31" spans="1:12" ht="17.25" thickBot="1">
      <c r="A31" s="5"/>
      <c r="B31" s="6">
        <f>B4</f>
        <v>44895</v>
      </c>
      <c r="C31" s="28">
        <f>C4</f>
        <v>45230</v>
      </c>
      <c r="D31" s="28">
        <f>D4</f>
        <v>45260</v>
      </c>
      <c r="E31" s="28" t="s">
        <v>3</v>
      </c>
      <c r="F31" s="28" t="s">
        <v>4</v>
      </c>
      <c r="G31" s="28" t="s">
        <v>3</v>
      </c>
      <c r="H31" s="143">
        <v>45199</v>
      </c>
      <c r="I31" s="143">
        <v>45230</v>
      </c>
      <c r="J31" s="143">
        <v>45260</v>
      </c>
    </row>
    <row r="32" spans="1:12" ht="14.25" thickTop="1">
      <c r="A32" s="39"/>
      <c r="B32" s="40"/>
      <c r="C32" s="41"/>
      <c r="D32" s="41"/>
      <c r="E32" s="41"/>
      <c r="F32" s="40"/>
      <c r="G32" s="41"/>
      <c r="H32" s="153"/>
      <c r="I32" s="153"/>
      <c r="J32" s="153"/>
    </row>
    <row r="33" spans="1:10" ht="16.5">
      <c r="A33" s="42" t="s">
        <v>21</v>
      </c>
      <c r="B33" s="43">
        <v>117802.25378960861</v>
      </c>
      <c r="C33" s="43">
        <v>119320.34134753613</v>
      </c>
      <c r="D33" s="43">
        <v>120053.48800676865</v>
      </c>
      <c r="E33" s="43">
        <v>733.14665923251596</v>
      </c>
      <c r="F33" s="43">
        <v>2251.2342171600321</v>
      </c>
      <c r="G33" s="43">
        <v>0.61443560331187541</v>
      </c>
      <c r="H33" s="153">
        <v>1.5949113131338493</v>
      </c>
      <c r="I33" s="153">
        <v>1.7869196856459268</v>
      </c>
      <c r="J33" s="153">
        <v>1.9110281380360306</v>
      </c>
    </row>
    <row r="34" spans="1:10" ht="16.5">
      <c r="A34" s="44" t="s">
        <v>9</v>
      </c>
      <c r="B34" s="45">
        <v>1713.82022248</v>
      </c>
      <c r="C34" s="45">
        <v>2747.3871540500004</v>
      </c>
      <c r="D34" s="45">
        <v>2698.5853609699998</v>
      </c>
      <c r="E34" s="45">
        <v>-48.801793080000607</v>
      </c>
      <c r="F34" s="45">
        <v>984.7651384899998</v>
      </c>
      <c r="G34" s="45">
        <v>-1.776298364359036</v>
      </c>
      <c r="H34" s="154">
        <v>44.487630016892325</v>
      </c>
      <c r="I34" s="154">
        <v>46.118787448058015</v>
      </c>
      <c r="J34" s="154">
        <v>57.460235652079433</v>
      </c>
    </row>
    <row r="35" spans="1:10" ht="16.5">
      <c r="A35" s="42" t="s">
        <v>22</v>
      </c>
      <c r="B35" s="43">
        <v>45891.378499569917</v>
      </c>
      <c r="C35" s="43">
        <v>45182.534349148809</v>
      </c>
      <c r="D35" s="43">
        <v>46212.331536840422</v>
      </c>
      <c r="E35" s="43">
        <v>1029.7971876916126</v>
      </c>
      <c r="F35" s="43">
        <v>320.95303727050486</v>
      </c>
      <c r="G35" s="43">
        <v>2.279193061048403</v>
      </c>
      <c r="H35" s="153">
        <v>-2.1273374360502952</v>
      </c>
      <c r="I35" s="153">
        <v>-1.4416076440101229</v>
      </c>
      <c r="J35" s="153">
        <v>0.69937545518165856</v>
      </c>
    </row>
    <row r="36" spans="1:10" ht="16.5">
      <c r="A36" s="42" t="s">
        <v>23</v>
      </c>
      <c r="B36" s="46">
        <v>41690.284732426284</v>
      </c>
      <c r="C36" s="46">
        <v>40215.070463428958</v>
      </c>
      <c r="D36" s="46">
        <v>41067.277386268201</v>
      </c>
      <c r="E36" s="46">
        <v>852.20692283924291</v>
      </c>
      <c r="F36" s="46">
        <v>-623.00734615808324</v>
      </c>
      <c r="G36" s="46">
        <v>2.1191232864162828</v>
      </c>
      <c r="H36" s="153">
        <v>-4.281960588502284</v>
      </c>
      <c r="I36" s="153">
        <v>-3.5060849669053784</v>
      </c>
      <c r="J36" s="153">
        <v>-1.4943705713612321</v>
      </c>
    </row>
    <row r="37" spans="1:10">
      <c r="A37" s="47" t="s">
        <v>24</v>
      </c>
      <c r="B37" s="48">
        <v>14449.778587152028</v>
      </c>
      <c r="C37" s="48">
        <v>13651.78245973628</v>
      </c>
      <c r="D37" s="48">
        <v>14224.550562476576</v>
      </c>
      <c r="E37" s="48">
        <v>572.76810274029594</v>
      </c>
      <c r="F37" s="48">
        <v>-225.22802467545262</v>
      </c>
      <c r="G37" s="48">
        <v>4.1955554480126267</v>
      </c>
      <c r="H37" s="154">
        <v>-4.9254153916337202</v>
      </c>
      <c r="I37" s="154">
        <v>-5.2008225500859879</v>
      </c>
      <c r="J37" s="154">
        <v>-1.558695334444181</v>
      </c>
    </row>
    <row r="38" spans="1:10">
      <c r="A38" s="47" t="s">
        <v>25</v>
      </c>
      <c r="B38" s="48">
        <v>16866.575289461409</v>
      </c>
      <c r="C38" s="48">
        <v>16558.481712799367</v>
      </c>
      <c r="D38" s="48">
        <v>16785.900569886257</v>
      </c>
      <c r="E38" s="48">
        <v>227.41885708689006</v>
      </c>
      <c r="F38" s="48">
        <v>-80.674719575152267</v>
      </c>
      <c r="G38" s="48">
        <v>1.3734281984990133</v>
      </c>
      <c r="H38" s="154">
        <v>-5.5433215093781456</v>
      </c>
      <c r="I38" s="154">
        <v>-3.8516123416246728</v>
      </c>
      <c r="J38" s="154">
        <v>-0.47831120539069616</v>
      </c>
    </row>
    <row r="39" spans="1:10">
      <c r="A39" s="47" t="s">
        <v>26</v>
      </c>
      <c r="B39" s="48">
        <v>10373.93085581285</v>
      </c>
      <c r="C39" s="48">
        <v>10004.80629089331</v>
      </c>
      <c r="D39" s="48">
        <v>10056.826253905374</v>
      </c>
      <c r="E39" s="48">
        <v>52.019963012064181</v>
      </c>
      <c r="F39" s="48">
        <v>-317.10460190747654</v>
      </c>
      <c r="G39" s="48">
        <v>0.519949727156785</v>
      </c>
      <c r="H39" s="154">
        <v>-1.2374879201940416</v>
      </c>
      <c r="I39" s="154">
        <v>-0.48670285015695924</v>
      </c>
      <c r="J39" s="154">
        <v>-3.0567448955936811</v>
      </c>
    </row>
    <row r="40" spans="1:10" ht="16.5">
      <c r="A40" s="42" t="s">
        <v>27</v>
      </c>
      <c r="B40" s="46">
        <v>4201.093767143635</v>
      </c>
      <c r="C40" s="46">
        <v>4967.4638857198488</v>
      </c>
      <c r="D40" s="46">
        <v>5145.0541505722194</v>
      </c>
      <c r="E40" s="46">
        <v>177.59026485237064</v>
      </c>
      <c r="F40" s="46">
        <v>943.96038342858446</v>
      </c>
      <c r="G40" s="46">
        <v>3.5750690681998947</v>
      </c>
      <c r="H40" s="153">
        <v>20.04219367424318</v>
      </c>
      <c r="I40" s="153">
        <v>19.205579164525588</v>
      </c>
      <c r="J40" s="153">
        <v>22.469395727636709</v>
      </c>
    </row>
    <row r="41" spans="1:10">
      <c r="A41" s="49"/>
      <c r="B41" s="50"/>
      <c r="C41" s="50"/>
      <c r="D41" s="50"/>
      <c r="E41" s="50"/>
      <c r="F41" s="50"/>
      <c r="G41" s="50"/>
      <c r="H41" s="154"/>
      <c r="I41" s="154"/>
      <c r="J41" s="154"/>
    </row>
    <row r="42" spans="1:10" ht="16.5">
      <c r="A42" s="42" t="s">
        <v>28</v>
      </c>
      <c r="B42" s="46">
        <v>64298.174870378702</v>
      </c>
      <c r="C42" s="46">
        <v>66427.055347757327</v>
      </c>
      <c r="D42" s="46">
        <v>66171.913628788214</v>
      </c>
      <c r="E42" s="46">
        <v>-255.14171896911284</v>
      </c>
      <c r="F42" s="46">
        <v>1873.7387584095122</v>
      </c>
      <c r="G42" s="46">
        <v>-0.38409307417497018</v>
      </c>
      <c r="H42" s="153">
        <v>4.3135198166896407</v>
      </c>
      <c r="I42" s="153">
        <v>4.1737083478588985</v>
      </c>
      <c r="J42" s="153">
        <v>2.9141398837320938</v>
      </c>
    </row>
    <row r="43" spans="1:10" ht="16.5">
      <c r="A43" s="42" t="s">
        <v>29</v>
      </c>
      <c r="B43" s="46">
        <v>57680.475259341096</v>
      </c>
      <c r="C43" s="46">
        <v>59654.381352788274</v>
      </c>
      <c r="D43" s="46">
        <v>59222.100831191528</v>
      </c>
      <c r="E43" s="46">
        <v>-432.28052159674553</v>
      </c>
      <c r="F43" s="46">
        <v>1541.6255718504326</v>
      </c>
      <c r="G43" s="46">
        <v>-0.72464169738061912</v>
      </c>
      <c r="H43" s="153">
        <v>4.0782044001808657</v>
      </c>
      <c r="I43" s="153">
        <v>4.2898813657550825</v>
      </c>
      <c r="J43" s="153">
        <v>2.672699149788599</v>
      </c>
    </row>
    <row r="44" spans="1:10">
      <c r="A44" s="47" t="s">
        <v>24</v>
      </c>
      <c r="B44" s="48">
        <v>44139.664188596122</v>
      </c>
      <c r="C44" s="48">
        <v>45311.900051186487</v>
      </c>
      <c r="D44" s="48">
        <v>45135.488616226408</v>
      </c>
      <c r="E44" s="48">
        <v>-176.41143496007862</v>
      </c>
      <c r="F44" s="48">
        <v>995.82442763028666</v>
      </c>
      <c r="G44" s="48">
        <v>-0.38932694228402909</v>
      </c>
      <c r="H44" s="154">
        <v>3.2346215650144359</v>
      </c>
      <c r="I44" s="154">
        <v>2.9772194197560822</v>
      </c>
      <c r="J44" s="154">
        <v>2.2560761300208725</v>
      </c>
    </row>
    <row r="45" spans="1:10">
      <c r="A45" s="47" t="s">
        <v>30</v>
      </c>
      <c r="B45" s="48">
        <v>11224.899629232976</v>
      </c>
      <c r="C45" s="48">
        <v>11403.08408428957</v>
      </c>
      <c r="D45" s="48">
        <v>11438.581900833315</v>
      </c>
      <c r="E45" s="48">
        <v>35.497816543744193</v>
      </c>
      <c r="F45" s="48">
        <v>213.68227160033894</v>
      </c>
      <c r="G45" s="48">
        <v>0.31130013846561155</v>
      </c>
      <c r="H45" s="154">
        <v>7.8314929503526116</v>
      </c>
      <c r="I45" s="154">
        <v>5.1154797626859647</v>
      </c>
      <c r="J45" s="154">
        <v>1.9036452766477083</v>
      </c>
    </row>
    <row r="46" spans="1:10">
      <c r="A46" s="47" t="s">
        <v>26</v>
      </c>
      <c r="B46" s="48">
        <v>2315.9114415119989</v>
      </c>
      <c r="C46" s="48">
        <v>2939.3972173122147</v>
      </c>
      <c r="D46" s="48">
        <v>2648.0303141318059</v>
      </c>
      <c r="E46" s="48">
        <v>-291.36690318040883</v>
      </c>
      <c r="F46" s="48">
        <v>332.11887261980701</v>
      </c>
      <c r="G46" s="48">
        <v>-9.9124712190765081</v>
      </c>
      <c r="H46" s="154">
        <v>2.997305205263757</v>
      </c>
      <c r="I46" s="154">
        <v>25.052598723748304</v>
      </c>
      <c r="J46" s="154">
        <v>14.340741475113376</v>
      </c>
    </row>
    <row r="47" spans="1:10" ht="16.5">
      <c r="A47" s="42" t="s">
        <v>31</v>
      </c>
      <c r="B47" s="46">
        <v>6617.6996110376022</v>
      </c>
      <c r="C47" s="46">
        <v>6772.6739949690545</v>
      </c>
      <c r="D47" s="46">
        <v>6949.8127975966891</v>
      </c>
      <c r="E47" s="46">
        <v>177.1388026276345</v>
      </c>
      <c r="F47" s="46">
        <v>332.1131865590869</v>
      </c>
      <c r="G47" s="46">
        <v>2.615492828375011</v>
      </c>
      <c r="H47" s="153">
        <v>6.3649018373321979</v>
      </c>
      <c r="I47" s="153">
        <v>3.1615161409612682</v>
      </c>
      <c r="J47" s="153">
        <v>5.0185594100578186</v>
      </c>
    </row>
    <row r="48" spans="1:10" ht="17.25" thickBot="1">
      <c r="A48" s="51" t="s">
        <v>32</v>
      </c>
      <c r="B48" s="52">
        <v>7612.700419660001</v>
      </c>
      <c r="C48" s="52">
        <v>7710.7516506300008</v>
      </c>
      <c r="D48" s="52">
        <v>7669.2428411400006</v>
      </c>
      <c r="E48" s="52">
        <v>-41.508809490000203</v>
      </c>
      <c r="F48" s="52">
        <v>56.542421479999575</v>
      </c>
      <c r="G48" s="52">
        <v>-0.5383237766010609</v>
      </c>
      <c r="H48" s="155">
        <v>1.6330432093264944</v>
      </c>
      <c r="I48" s="155">
        <v>1.2370059216454503</v>
      </c>
      <c r="J48" s="155">
        <v>0.74273803463981414</v>
      </c>
    </row>
    <row r="49" spans="5:6">
      <c r="E49" s="53"/>
      <c r="F49" s="53"/>
    </row>
  </sheetData>
  <mergeCells count="10">
    <mergeCell ref="A29:G29"/>
    <mergeCell ref="B30:C30"/>
    <mergeCell ref="E30:F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view="pageBreakPreview" zoomScaleNormal="80" zoomScaleSheetLayoutView="100" workbookViewId="0">
      <selection activeCell="K10" sqref="K10"/>
    </sheetView>
  </sheetViews>
  <sheetFormatPr defaultRowHeight="15"/>
  <cols>
    <col min="1" max="1" width="55.42578125" customWidth="1"/>
    <col min="2" max="3" width="18.28515625" bestFit="1" customWidth="1"/>
  </cols>
  <sheetData>
    <row r="1" spans="1:3" ht="15.75" thickBot="1">
      <c r="A1" s="54" t="s">
        <v>33</v>
      </c>
    </row>
    <row r="2" spans="1:3" ht="17.25" thickBot="1">
      <c r="A2" s="55" t="s">
        <v>34</v>
      </c>
      <c r="B2" s="56">
        <v>45230</v>
      </c>
      <c r="C2" s="56">
        <v>45260</v>
      </c>
    </row>
    <row r="3" spans="1:3" ht="15.75">
      <c r="A3" s="57"/>
      <c r="B3" s="58"/>
      <c r="C3" s="58"/>
    </row>
    <row r="4" spans="1:3" ht="15.75">
      <c r="A4" s="57" t="s">
        <v>35</v>
      </c>
      <c r="B4" s="59">
        <v>7.75</v>
      </c>
      <c r="C4" s="59">
        <v>7.75</v>
      </c>
    </row>
    <row r="5" spans="1:3" ht="16.5">
      <c r="A5" s="64"/>
      <c r="B5" s="59"/>
      <c r="C5" s="59"/>
    </row>
    <row r="6" spans="1:3" ht="15.75">
      <c r="A6" s="57" t="s">
        <v>36</v>
      </c>
      <c r="B6" s="59">
        <v>11.5</v>
      </c>
      <c r="C6" s="59">
        <v>11.5</v>
      </c>
    </row>
    <row r="7" spans="1:3" ht="16.5">
      <c r="A7" s="64"/>
      <c r="B7" s="59"/>
      <c r="C7" s="59"/>
    </row>
    <row r="8" spans="1:3" ht="15.75">
      <c r="A8" s="57" t="s">
        <v>37</v>
      </c>
      <c r="B8" s="59">
        <v>12.5</v>
      </c>
      <c r="C8" s="59">
        <v>12.5</v>
      </c>
    </row>
    <row r="9" spans="1:3" ht="15.75">
      <c r="A9" s="57"/>
      <c r="B9" s="60"/>
      <c r="C9" s="60"/>
    </row>
    <row r="10" spans="1:3" ht="15.75">
      <c r="A10" s="57" t="s">
        <v>38</v>
      </c>
      <c r="B10" s="59">
        <v>11.179853596537285</v>
      </c>
      <c r="C10" s="59">
        <v>10.93240218415599</v>
      </c>
    </row>
    <row r="11" spans="1:3" ht="15.75">
      <c r="A11" s="57"/>
      <c r="B11" s="59"/>
      <c r="C11" s="59"/>
    </row>
    <row r="12" spans="1:3" ht="15.75">
      <c r="A12" s="57" t="s">
        <v>39</v>
      </c>
      <c r="B12" s="59">
        <v>5.5251373021434125</v>
      </c>
      <c r="C12" s="59">
        <v>5.7740887751882086</v>
      </c>
    </row>
    <row r="13" spans="1:3" ht="16.5" thickBot="1">
      <c r="A13" s="57"/>
      <c r="B13" s="61"/>
      <c r="C13" s="61"/>
    </row>
    <row r="14" spans="1:3" ht="17.25" thickBot="1">
      <c r="A14" s="55" t="s">
        <v>40</v>
      </c>
      <c r="B14" s="56">
        <f>B2</f>
        <v>45230</v>
      </c>
      <c r="C14" s="56">
        <f>C2</f>
        <v>45260</v>
      </c>
    </row>
    <row r="15" spans="1:3" ht="15.75">
      <c r="A15" s="57"/>
      <c r="B15" s="61"/>
      <c r="C15" s="61"/>
    </row>
    <row r="16" spans="1:3" ht="15.75">
      <c r="A16" s="101" t="s">
        <v>104</v>
      </c>
      <c r="B16" s="62">
        <v>51379.59</v>
      </c>
      <c r="C16" s="62">
        <v>50602.365197019994</v>
      </c>
    </row>
    <row r="17" spans="1:3" ht="15.75">
      <c r="A17" s="101" t="s">
        <v>105</v>
      </c>
      <c r="B17" s="62">
        <v>-2372.4939419300063</v>
      </c>
      <c r="C17" s="62">
        <f>C16-B16</f>
        <v>-777.22480298000301</v>
      </c>
    </row>
    <row r="18" spans="1:3" ht="16.5" thickBot="1">
      <c r="A18" s="57"/>
      <c r="B18" s="63"/>
      <c r="C18" s="63"/>
    </row>
    <row r="19" spans="1:3" ht="17.25" thickBot="1">
      <c r="A19" s="55" t="s">
        <v>41</v>
      </c>
      <c r="B19" s="56">
        <f>B2</f>
        <v>45230</v>
      </c>
      <c r="C19" s="56">
        <f>C2</f>
        <v>45260</v>
      </c>
    </row>
    <row r="20" spans="1:3" ht="15.75">
      <c r="A20" s="57"/>
      <c r="B20" s="61"/>
      <c r="C20" s="61"/>
    </row>
    <row r="21" spans="1:3" ht="16.5">
      <c r="A21" s="64" t="s">
        <v>42</v>
      </c>
      <c r="B21" s="65">
        <v>18.940750000000001</v>
      </c>
      <c r="C21" s="65">
        <v>18.7211</v>
      </c>
    </row>
    <row r="22" spans="1:3" ht="15.75">
      <c r="A22" s="57" t="s">
        <v>43</v>
      </c>
      <c r="B22" s="65">
        <f>1/B21</f>
        <v>5.2796219790662985E-2</v>
      </c>
      <c r="C22" s="65">
        <f>1/C21</f>
        <v>5.3415664677823417E-2</v>
      </c>
    </row>
    <row r="23" spans="1:3" ht="16.5">
      <c r="A23" s="64" t="s">
        <v>44</v>
      </c>
      <c r="B23" s="150">
        <v>22.997150000000001</v>
      </c>
      <c r="C23" s="150">
        <v>23.78115</v>
      </c>
    </row>
    <row r="24" spans="1:3" ht="15.75">
      <c r="A24" s="57" t="s">
        <v>45</v>
      </c>
      <c r="B24" s="65">
        <f>1/B23</f>
        <v>4.3483649060861884E-2</v>
      </c>
      <c r="C24" s="65">
        <f>1/C23</f>
        <v>4.2050111117418625E-2</v>
      </c>
    </row>
    <row r="25" spans="1:3" ht="16.5">
      <c r="A25" s="64" t="s">
        <v>46</v>
      </c>
      <c r="B25" s="65">
        <v>7.9258100000000002</v>
      </c>
      <c r="C25" s="65">
        <v>7.85114</v>
      </c>
    </row>
    <row r="26" spans="1:3" ht="15.75">
      <c r="A26" s="57" t="s">
        <v>47</v>
      </c>
      <c r="B26" s="65">
        <f>1/B25</f>
        <v>0.12617006968372949</v>
      </c>
      <c r="C26" s="65">
        <f>1/C25</f>
        <v>0.12737003798174532</v>
      </c>
    </row>
    <row r="27" spans="1:3" ht="16.5">
      <c r="A27" s="64" t="s">
        <v>48</v>
      </c>
      <c r="B27" s="65">
        <v>20.070250000000001</v>
      </c>
      <c r="C27" s="65">
        <v>20.540649999999999</v>
      </c>
    </row>
    <row r="28" spans="1:3" ht="15.75">
      <c r="A28" s="57" t="s">
        <v>49</v>
      </c>
      <c r="B28" s="65">
        <f>1/B27</f>
        <v>4.9824989723595864E-2</v>
      </c>
      <c r="C28" s="65">
        <f>1/C27</f>
        <v>4.8683951092102731E-2</v>
      </c>
    </row>
    <row r="29" spans="1:3" ht="17.25" thickBot="1">
      <c r="A29" s="64"/>
      <c r="B29" s="61"/>
      <c r="C29" s="61"/>
    </row>
    <row r="30" spans="1:3" ht="17.25" thickBot="1">
      <c r="A30" s="55" t="s">
        <v>50</v>
      </c>
      <c r="B30" s="56">
        <f>B2</f>
        <v>45230</v>
      </c>
      <c r="C30" s="56">
        <f>C2</f>
        <v>45260</v>
      </c>
    </row>
    <row r="31" spans="1:3" ht="15.75">
      <c r="A31" s="57"/>
      <c r="B31" s="66"/>
      <c r="C31" s="66"/>
    </row>
    <row r="32" spans="1:3" ht="15.75">
      <c r="A32" s="57" t="s">
        <v>51</v>
      </c>
      <c r="B32" s="67">
        <v>6.0287084553410466</v>
      </c>
      <c r="C32" s="67">
        <v>5.7</v>
      </c>
    </row>
    <row r="33" spans="1:3" ht="15.75">
      <c r="A33" s="57" t="s">
        <v>52</v>
      </c>
      <c r="B33" s="67">
        <v>5.1814304602384169</v>
      </c>
      <c r="C33" s="67">
        <v>5.5</v>
      </c>
    </row>
    <row r="34" spans="1:3" ht="16.5" thickBot="1">
      <c r="A34" s="68" t="s">
        <v>53</v>
      </c>
      <c r="B34" s="69">
        <v>0.78940126220894058</v>
      </c>
      <c r="C34" s="69">
        <v>0.3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1"/>
  <sheetViews>
    <sheetView zoomScaleNormal="100" workbookViewId="0">
      <selection activeCell="O14" sqref="O14"/>
    </sheetView>
  </sheetViews>
  <sheetFormatPr defaultColWidth="9.140625" defaultRowHeight="15"/>
  <cols>
    <col min="1" max="16384" width="9.140625" style="71"/>
  </cols>
  <sheetData>
    <row r="1" spans="2:2">
      <c r="B1" s="70" t="s">
        <v>54</v>
      </c>
    </row>
    <row r="17" spans="2:2">
      <c r="B17" s="70" t="s">
        <v>55</v>
      </c>
    </row>
    <row r="31" spans="2:2">
      <c r="B31" s="72" t="s">
        <v>56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tabSelected="1" zoomScale="90" zoomScaleNormal="90" workbookViewId="0">
      <selection activeCell="N10" sqref="N10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1" width="9.28515625" style="2" bestFit="1" customWidth="1"/>
    <col min="12" max="13" width="5.5703125" style="1" customWidth="1"/>
    <col min="14" max="16384" width="9.140625" style="1"/>
  </cols>
  <sheetData>
    <row r="1" spans="1:13" ht="17.45" customHeight="1">
      <c r="A1" s="179" t="s">
        <v>0</v>
      </c>
      <c r="B1" s="180"/>
      <c r="C1" s="180"/>
      <c r="D1" s="180"/>
      <c r="E1" s="180"/>
      <c r="F1" s="180"/>
      <c r="G1" s="180"/>
    </row>
    <row r="2" spans="1:13" ht="19.5" customHeight="1">
      <c r="A2" s="178" t="s">
        <v>108</v>
      </c>
      <c r="B2" s="178"/>
      <c r="C2" s="178"/>
      <c r="D2" s="178"/>
      <c r="E2" s="178"/>
      <c r="F2" s="178"/>
      <c r="G2" s="178"/>
      <c r="H2" s="109"/>
      <c r="I2" s="109"/>
      <c r="J2" s="109"/>
    </row>
    <row r="3" spans="1:13" ht="19.5" customHeight="1">
      <c r="A3" s="178"/>
      <c r="B3" s="178"/>
      <c r="C3" s="178"/>
      <c r="D3" s="178"/>
      <c r="E3" s="178"/>
      <c r="F3" s="178"/>
      <c r="G3" s="178"/>
      <c r="H3" s="108"/>
      <c r="I3" s="108"/>
      <c r="J3" s="108"/>
    </row>
    <row r="4" spans="1:13" ht="16.5">
      <c r="A4" s="73"/>
      <c r="B4" s="172" t="s">
        <v>109</v>
      </c>
      <c r="C4" s="165"/>
      <c r="D4" s="104"/>
      <c r="E4" s="165" t="s">
        <v>1</v>
      </c>
      <c r="F4" s="173"/>
      <c r="G4" s="27" t="s">
        <v>2</v>
      </c>
      <c r="H4" s="172" t="s">
        <v>114</v>
      </c>
      <c r="I4" s="165"/>
      <c r="J4" s="165"/>
    </row>
    <row r="5" spans="1:13" ht="17.25" thickBot="1">
      <c r="A5" s="74"/>
      <c r="B5" s="6">
        <v>44895</v>
      </c>
      <c r="C5" s="28">
        <v>45230</v>
      </c>
      <c r="D5" s="28">
        <v>45260</v>
      </c>
      <c r="E5" s="6" t="s">
        <v>3</v>
      </c>
      <c r="F5" s="75" t="s">
        <v>4</v>
      </c>
      <c r="G5" s="6" t="s">
        <v>3</v>
      </c>
      <c r="H5" s="116">
        <v>45199</v>
      </c>
      <c r="I5" s="151">
        <v>45230</v>
      </c>
      <c r="J5" s="151">
        <v>45260</v>
      </c>
    </row>
    <row r="6" spans="1:13" ht="17.25" thickTop="1">
      <c r="A6" s="76" t="s">
        <v>57</v>
      </c>
      <c r="B6" s="13">
        <v>44789.980462410203</v>
      </c>
      <c r="C6" s="11">
        <v>52847.45834188116</v>
      </c>
      <c r="D6" s="11">
        <v>52234.23776632129</v>
      </c>
      <c r="E6" s="11">
        <v>-613.22057555986976</v>
      </c>
      <c r="F6" s="11">
        <v>7444.2573039110866</v>
      </c>
      <c r="G6" s="11">
        <v>-1.1603596365842606</v>
      </c>
      <c r="H6" s="138">
        <v>13.816314971518366</v>
      </c>
      <c r="I6" s="138">
        <v>16.366726868315354</v>
      </c>
      <c r="J6" s="138">
        <v>16.620362918351006</v>
      </c>
      <c r="L6" s="2"/>
      <c r="M6" s="2"/>
    </row>
    <row r="7" spans="1:13" ht="16.5">
      <c r="A7" s="76" t="s">
        <v>58</v>
      </c>
      <c r="B7" s="13">
        <v>43736.934500000207</v>
      </c>
      <c r="C7" s="11">
        <v>52541.243275611218</v>
      </c>
      <c r="D7" s="11">
        <v>51053.185888631291</v>
      </c>
      <c r="E7" s="11">
        <v>-1488.0573869799264</v>
      </c>
      <c r="F7" s="11">
        <v>7316.2513886310844</v>
      </c>
      <c r="G7" s="11">
        <v>-2.8321701090591773</v>
      </c>
      <c r="H7" s="135">
        <v>13.189433510638239</v>
      </c>
      <c r="I7" s="135">
        <v>17.339080840142046</v>
      </c>
      <c r="J7" s="135">
        <v>16.727855923764039</v>
      </c>
      <c r="L7" s="2"/>
      <c r="M7" s="2"/>
    </row>
    <row r="8" spans="1:13" ht="16.5">
      <c r="A8" s="33" t="s">
        <v>59</v>
      </c>
      <c r="B8" s="16">
        <v>7311.8224940199998</v>
      </c>
      <c r="C8" s="15">
        <v>10286.893481570001</v>
      </c>
      <c r="D8" s="15">
        <v>10840.574215090004</v>
      </c>
      <c r="E8" s="15">
        <v>553.68073352000283</v>
      </c>
      <c r="F8" s="15">
        <v>3528.7517210700044</v>
      </c>
      <c r="G8" s="15">
        <v>5.3823900724934788</v>
      </c>
      <c r="H8" s="136">
        <v>14.391879490679415</v>
      </c>
      <c r="I8" s="136">
        <v>20.834996963720997</v>
      </c>
      <c r="J8" s="136">
        <v>48.260905184118002</v>
      </c>
      <c r="L8" s="2"/>
      <c r="M8" s="2"/>
    </row>
    <row r="9" spans="1:13" ht="16.5">
      <c r="A9" s="33" t="s">
        <v>60</v>
      </c>
      <c r="B9" s="16">
        <v>31959.564788780001</v>
      </c>
      <c r="C9" s="15">
        <v>37241.329699899994</v>
      </c>
      <c r="D9" s="15">
        <v>35282.721720479996</v>
      </c>
      <c r="E9" s="15">
        <v>-1958.6079794199977</v>
      </c>
      <c r="F9" s="15">
        <v>3323.1569316999958</v>
      </c>
      <c r="G9" s="15">
        <v>-5.259232135917145</v>
      </c>
      <c r="H9" s="136">
        <v>12.306655810870424</v>
      </c>
      <c r="I9" s="136">
        <v>16.632973057606918</v>
      </c>
      <c r="J9" s="136">
        <v>10.398004333484081</v>
      </c>
      <c r="L9" s="2"/>
      <c r="M9" s="2"/>
    </row>
    <row r="10" spans="1:13" ht="16.5">
      <c r="A10" s="33" t="s">
        <v>61</v>
      </c>
      <c r="B10" s="16">
        <v>4119.3256625502063</v>
      </c>
      <c r="C10" s="15">
        <v>4649.968897161225</v>
      </c>
      <c r="D10" s="15">
        <v>4616.3093546012915</v>
      </c>
      <c r="E10" s="15">
        <v>-33.65954255993347</v>
      </c>
      <c r="F10" s="15">
        <v>496.9836920510852</v>
      </c>
      <c r="G10" s="15">
        <v>-0.72386597210322634</v>
      </c>
      <c r="H10" s="136">
        <v>8.6495716850027833</v>
      </c>
      <c r="I10" s="136">
        <v>7.2969037421865011</v>
      </c>
      <c r="J10" s="136">
        <v>12.064685649141211</v>
      </c>
      <c r="L10" s="2"/>
      <c r="M10" s="2"/>
    </row>
    <row r="11" spans="1:13" ht="16.5">
      <c r="A11" s="33" t="s">
        <v>62</v>
      </c>
      <c r="B11" s="16">
        <v>346.22155464999997</v>
      </c>
      <c r="C11" s="15">
        <v>363.05119698000004</v>
      </c>
      <c r="D11" s="15">
        <v>313.58059845999998</v>
      </c>
      <c r="E11" s="15">
        <v>-49.470598520000067</v>
      </c>
      <c r="F11" s="15">
        <v>-32.640956189999997</v>
      </c>
      <c r="G11" s="15">
        <v>-13.626342216060877</v>
      </c>
      <c r="H11" s="136">
        <v>0</v>
      </c>
      <c r="I11" s="136">
        <v>0</v>
      </c>
      <c r="J11" s="136">
        <v>-9.427765473180088</v>
      </c>
      <c r="L11" s="2"/>
      <c r="M11" s="2"/>
    </row>
    <row r="12" spans="1:13" ht="16.5">
      <c r="A12" s="76" t="s">
        <v>63</v>
      </c>
      <c r="B12" s="13">
        <v>1053.0459624099999</v>
      </c>
      <c r="C12" s="11">
        <v>306.21506626994318</v>
      </c>
      <c r="D12" s="11">
        <v>1181.0518776899999</v>
      </c>
      <c r="E12" s="11">
        <v>874.83681142005662</v>
      </c>
      <c r="F12" s="11">
        <v>128.00591527999995</v>
      </c>
      <c r="G12" s="11">
        <v>285.69358852148912</v>
      </c>
      <c r="H12" s="135">
        <v>57.279608825761443</v>
      </c>
      <c r="I12" s="135">
        <v>-51.951418745230335</v>
      </c>
      <c r="J12" s="135">
        <v>12.155776656419221</v>
      </c>
      <c r="L12" s="2"/>
      <c r="M12" s="2"/>
    </row>
    <row r="13" spans="1:13" ht="16.5">
      <c r="A13" s="33" t="s">
        <v>64</v>
      </c>
      <c r="B13" s="16">
        <v>6.2030670499999996</v>
      </c>
      <c r="C13" s="15">
        <v>143.12865612994318</v>
      </c>
      <c r="D13" s="15">
        <v>147.94048761000002</v>
      </c>
      <c r="E13" s="15">
        <v>4.8118314800568385</v>
      </c>
      <c r="F13" s="15">
        <v>141.73742056000003</v>
      </c>
      <c r="G13" s="15">
        <v>3.3618924470920035</v>
      </c>
      <c r="H13" s="136">
        <v>63.221810969931852</v>
      </c>
      <c r="I13" s="136">
        <v>-72.24174510014916</v>
      </c>
      <c r="J13" s="136">
        <v>2284.9570932817828</v>
      </c>
      <c r="L13" s="2"/>
      <c r="M13" s="2"/>
    </row>
    <row r="14" spans="1:13" ht="16.5">
      <c r="A14" s="33" t="s">
        <v>65</v>
      </c>
      <c r="B14" s="16">
        <v>929.50165890999995</v>
      </c>
      <c r="C14" s="16">
        <v>0</v>
      </c>
      <c r="D14" s="16">
        <v>870.68187383999998</v>
      </c>
      <c r="E14" s="16">
        <v>870.68187383999998</v>
      </c>
      <c r="F14" s="16">
        <v>-58.819785069999966</v>
      </c>
      <c r="G14" s="16">
        <v>0</v>
      </c>
      <c r="H14" s="16">
        <v>0</v>
      </c>
      <c r="I14" s="16">
        <v>0</v>
      </c>
      <c r="J14" s="16">
        <v>-6.328098987900276</v>
      </c>
      <c r="L14" s="2"/>
      <c r="M14" s="2"/>
    </row>
    <row r="15" spans="1:13" ht="16.5">
      <c r="A15" s="33" t="s">
        <v>66</v>
      </c>
      <c r="B15" s="16">
        <v>117.34123645</v>
      </c>
      <c r="C15" s="15">
        <v>163.08641014</v>
      </c>
      <c r="D15" s="15">
        <v>162.42951624</v>
      </c>
      <c r="E15" s="15">
        <v>-0.65689390000000003</v>
      </c>
      <c r="F15" s="15">
        <v>45.088279790000001</v>
      </c>
      <c r="G15" s="15">
        <v>-0.4027888647718072</v>
      </c>
      <c r="H15" s="136">
        <v>29.788548814160748</v>
      </c>
      <c r="I15" s="136">
        <v>34.031714226087075</v>
      </c>
      <c r="J15" s="136">
        <v>38.424923031395252</v>
      </c>
      <c r="L15" s="2"/>
      <c r="M15" s="2"/>
    </row>
    <row r="16" spans="1:13" ht="16.5">
      <c r="A16" s="77"/>
      <c r="B16" s="16"/>
      <c r="C16" s="15"/>
      <c r="D16" s="15"/>
      <c r="E16" s="15"/>
      <c r="F16" s="15"/>
      <c r="G16" s="15"/>
      <c r="H16" s="136"/>
      <c r="I16" s="136"/>
      <c r="J16" s="136"/>
      <c r="L16" s="2"/>
      <c r="M16" s="2"/>
    </row>
    <row r="17" spans="1:13" ht="16.5">
      <c r="A17" s="76" t="s">
        <v>67</v>
      </c>
      <c r="B17" s="13">
        <v>44789.924723430224</v>
      </c>
      <c r="C17" s="11">
        <v>52847.853857321221</v>
      </c>
      <c r="D17" s="11">
        <v>52234.087694011308</v>
      </c>
      <c r="E17" s="11">
        <v>-613.76616330991237</v>
      </c>
      <c r="F17" s="11">
        <v>7444.1629705810847</v>
      </c>
      <c r="G17" s="11">
        <v>-1.1613833268744713</v>
      </c>
      <c r="H17" s="135">
        <v>13.818131001200172</v>
      </c>
      <c r="I17" s="135">
        <v>16.367740590293351</v>
      </c>
      <c r="J17" s="135">
        <v>16.620172988785882</v>
      </c>
      <c r="L17" s="2"/>
      <c r="M17" s="2"/>
    </row>
    <row r="18" spans="1:13" ht="16.5">
      <c r="A18" s="76" t="s">
        <v>68</v>
      </c>
      <c r="B18" s="13">
        <v>8795.1124413399994</v>
      </c>
      <c r="C18" s="11">
        <v>7627.8369463300005</v>
      </c>
      <c r="D18" s="11">
        <v>8264.9698408599997</v>
      </c>
      <c r="E18" s="11">
        <v>637.13289452999925</v>
      </c>
      <c r="F18" s="11">
        <v>-530.1426004799996</v>
      </c>
      <c r="G18" s="11">
        <v>8.3527335339351367</v>
      </c>
      <c r="H18" s="135">
        <v>18.785259500190193</v>
      </c>
      <c r="I18" s="135">
        <v>44.00724280785505</v>
      </c>
      <c r="J18" s="135">
        <v>-6.0276955413116724</v>
      </c>
      <c r="L18" s="2"/>
      <c r="M18" s="2"/>
    </row>
    <row r="19" spans="1:13" ht="16.5">
      <c r="A19" s="33" t="s">
        <v>69</v>
      </c>
      <c r="B19" s="16">
        <v>4833.7009132899993</v>
      </c>
      <c r="C19" s="15">
        <v>4906.1434948300002</v>
      </c>
      <c r="D19" s="15">
        <v>5020.18577551</v>
      </c>
      <c r="E19" s="15">
        <v>114.04228067999975</v>
      </c>
      <c r="F19" s="15">
        <v>186.48486222000065</v>
      </c>
      <c r="G19" s="15">
        <v>2.3244791107348277</v>
      </c>
      <c r="H19" s="136">
        <v>4.2044245618050127</v>
      </c>
      <c r="I19" s="136">
        <v>2.3385020018579468</v>
      </c>
      <c r="J19" s="136">
        <v>3.8580140882790346</v>
      </c>
      <c r="L19" s="2"/>
      <c r="M19" s="2"/>
    </row>
    <row r="20" spans="1:13" ht="16.5">
      <c r="A20" s="33" t="s">
        <v>70</v>
      </c>
      <c r="B20" s="16">
        <v>3961.4115280500005</v>
      </c>
      <c r="C20" s="16">
        <v>2721.6934515000003</v>
      </c>
      <c r="D20" s="16">
        <v>3244.7840653500002</v>
      </c>
      <c r="E20" s="16">
        <v>523.09061384999995</v>
      </c>
      <c r="F20" s="16">
        <v>-716.62746270000025</v>
      </c>
      <c r="G20" s="16">
        <v>19.219306772469551</v>
      </c>
      <c r="H20" s="136">
        <v>40.229788271430806</v>
      </c>
      <c r="I20" s="136">
        <v>441.29910005448266</v>
      </c>
      <c r="J20" s="136">
        <v>-18.090204908672007</v>
      </c>
      <c r="L20" s="2"/>
      <c r="M20" s="2"/>
    </row>
    <row r="21" spans="1:13" ht="16.5">
      <c r="A21" s="33" t="s">
        <v>71</v>
      </c>
      <c r="B21" s="16">
        <v>10701.845176929997</v>
      </c>
      <c r="C21" s="15">
        <v>17167.534645219996</v>
      </c>
      <c r="D21" s="15">
        <v>14752.268480330002</v>
      </c>
      <c r="E21" s="15">
        <v>-2415.2661648899939</v>
      </c>
      <c r="F21" s="15">
        <v>4050.4233034000044</v>
      </c>
      <c r="G21" s="15">
        <v>-14.068800295460491</v>
      </c>
      <c r="H21" s="136">
        <v>13.798931549134849</v>
      </c>
      <c r="I21" s="136">
        <v>33.766618390761664</v>
      </c>
      <c r="J21" s="136">
        <v>37.84789666114321</v>
      </c>
      <c r="L21" s="2"/>
      <c r="M21" s="2"/>
    </row>
    <row r="22" spans="1:13" ht="16.5">
      <c r="A22" s="76" t="s">
        <v>72</v>
      </c>
      <c r="B22" s="13">
        <v>110.02179389999992</v>
      </c>
      <c r="C22" s="13">
        <v>4940.1225737699988</v>
      </c>
      <c r="D22" s="13">
        <v>2449.5699747800008</v>
      </c>
      <c r="E22" s="13">
        <v>-2490.5525989899979</v>
      </c>
      <c r="F22" s="13">
        <v>2339.5481808800009</v>
      </c>
      <c r="G22" s="13">
        <v>-50.414793596697358</v>
      </c>
      <c r="H22" s="135">
        <v>19.978789221213859</v>
      </c>
      <c r="I22" s="135">
        <v>167.29187893976263</v>
      </c>
      <c r="J22" s="135">
        <v>2126.440678659033</v>
      </c>
      <c r="L22" s="2"/>
      <c r="M22" s="2"/>
    </row>
    <row r="23" spans="1:13" ht="16.5">
      <c r="A23" s="78" t="s">
        <v>106</v>
      </c>
      <c r="B23" s="13">
        <v>10591.823383029998</v>
      </c>
      <c r="C23" s="13">
        <v>12227.412071449999</v>
      </c>
      <c r="D23" s="13">
        <v>12302.698505550001</v>
      </c>
      <c r="E23" s="13">
        <v>75.286434100002225</v>
      </c>
      <c r="F23" s="13">
        <v>1710.8751225200031</v>
      </c>
      <c r="G23" s="13">
        <v>0.6157184665084543</v>
      </c>
      <c r="H23" s="135">
        <v>12.10594841584178</v>
      </c>
      <c r="I23" s="135">
        <v>11.302655523386946</v>
      </c>
      <c r="J23" s="135">
        <v>16.152791267848471</v>
      </c>
      <c r="L23" s="2"/>
      <c r="M23" s="2"/>
    </row>
    <row r="24" spans="1:13" ht="16.5">
      <c r="A24" s="78" t="s">
        <v>73</v>
      </c>
      <c r="B24" s="13">
        <v>6998.5209063900002</v>
      </c>
      <c r="C24" s="79">
        <v>7822.8409180999997</v>
      </c>
      <c r="D24" s="79">
        <v>7867.7223810999994</v>
      </c>
      <c r="E24" s="79">
        <v>44.881462999999712</v>
      </c>
      <c r="F24" s="79">
        <v>869.20147470999927</v>
      </c>
      <c r="G24" s="79">
        <v>0.57372332468317211</v>
      </c>
      <c r="H24" s="135">
        <v>9.1393090518819378</v>
      </c>
      <c r="I24" s="135">
        <v>6.7697459568754539</v>
      </c>
      <c r="J24" s="135">
        <v>12.419788214340755</v>
      </c>
      <c r="L24" s="2"/>
      <c r="M24" s="2"/>
    </row>
    <row r="25" spans="1:13" ht="16.5">
      <c r="A25" s="78" t="s">
        <v>74</v>
      </c>
      <c r="B25" s="13">
        <v>19060.903417400026</v>
      </c>
      <c r="C25" s="13">
        <v>20948.342476409998</v>
      </c>
      <c r="D25" s="13">
        <v>22158.075973200015</v>
      </c>
      <c r="E25" s="13">
        <v>1209.7334967900169</v>
      </c>
      <c r="F25" s="13">
        <v>3097.1725557999889</v>
      </c>
      <c r="G25" s="13">
        <v>5.7748411271789166</v>
      </c>
      <c r="H25" s="135">
        <v>13.562263495132626</v>
      </c>
      <c r="I25" s="135">
        <v>2.0572912909678962</v>
      </c>
      <c r="J25" s="135">
        <v>16.248823510498923</v>
      </c>
      <c r="L25" s="2"/>
      <c r="M25" s="2"/>
    </row>
    <row r="26" spans="1:13" ht="17.25" thickBot="1">
      <c r="A26" s="80" t="s">
        <v>75</v>
      </c>
      <c r="B26" s="23">
        <v>-766.45721862979258</v>
      </c>
      <c r="C26" s="23">
        <v>-718.70112873877565</v>
      </c>
      <c r="D26" s="23">
        <v>-808.9489814787089</v>
      </c>
      <c r="E26" s="23">
        <v>-90.247852739933251</v>
      </c>
      <c r="F26" s="23">
        <v>-42.491762848916323</v>
      </c>
      <c r="G26" s="23">
        <v>12.557076805807469</v>
      </c>
      <c r="H26" s="133">
        <v>14.061859692581308</v>
      </c>
      <c r="I26" s="133">
        <v>26.274046261757888</v>
      </c>
      <c r="J26" s="133">
        <v>5.5439184100685424</v>
      </c>
      <c r="L26" s="2"/>
      <c r="M26" s="2"/>
    </row>
    <row r="27" spans="1:13" ht="16.5" hidden="1">
      <c r="A27" s="81"/>
      <c r="B27" s="12"/>
      <c r="C27" s="12"/>
      <c r="D27" s="12"/>
      <c r="E27" s="12"/>
      <c r="F27" s="12"/>
      <c r="G27" s="12"/>
      <c r="I27" s="2">
        <v>-1.8160296818052757E-3</v>
      </c>
      <c r="J27" s="2">
        <v>1.8992956512420278E-4</v>
      </c>
      <c r="L27" s="2"/>
      <c r="M27" s="2"/>
    </row>
    <row r="28" spans="1:13">
      <c r="A28" s="38"/>
      <c r="B28" s="82"/>
      <c r="C28" s="82"/>
      <c r="D28" s="82"/>
      <c r="E28" s="82"/>
      <c r="F28" s="82"/>
      <c r="G28" s="82"/>
      <c r="H28" s="112"/>
      <c r="I28" s="112"/>
      <c r="J28" s="112"/>
    </row>
    <row r="29" spans="1:13" ht="13.5" thickBot="1">
      <c r="A29" s="83"/>
      <c r="B29" s="82"/>
      <c r="C29" s="82"/>
      <c r="D29" s="82"/>
      <c r="E29" s="82"/>
      <c r="F29" s="82"/>
      <c r="G29" s="82"/>
      <c r="H29" s="126"/>
      <c r="I29" s="126"/>
      <c r="J29" s="126"/>
    </row>
    <row r="30" spans="1:13" ht="19.5" customHeight="1">
      <c r="A30" s="174" t="s">
        <v>113</v>
      </c>
      <c r="B30" s="175"/>
      <c r="C30" s="175"/>
      <c r="D30" s="175"/>
      <c r="E30" s="175"/>
      <c r="F30" s="175"/>
      <c r="G30" s="175"/>
      <c r="H30" s="106"/>
      <c r="I30" s="106"/>
      <c r="J30" s="106"/>
    </row>
    <row r="31" spans="1:13" ht="19.5" customHeight="1">
      <c r="A31" s="176"/>
      <c r="B31" s="177"/>
      <c r="C31" s="177"/>
      <c r="D31" s="178"/>
      <c r="E31" s="177"/>
      <c r="F31" s="177"/>
      <c r="G31" s="177"/>
      <c r="H31" s="103"/>
      <c r="I31" s="103"/>
      <c r="J31" s="103"/>
    </row>
    <row r="32" spans="1:13" ht="16.5">
      <c r="A32" s="26"/>
      <c r="B32" s="172" t="str">
        <f>B4</f>
        <v xml:space="preserve">           N$ Million</v>
      </c>
      <c r="C32" s="165"/>
      <c r="D32" s="104"/>
      <c r="E32" s="165" t="s">
        <v>1</v>
      </c>
      <c r="F32" s="173"/>
      <c r="G32" s="134" t="s">
        <v>2</v>
      </c>
      <c r="H32" s="156"/>
      <c r="I32" s="152"/>
      <c r="J32" s="152"/>
    </row>
    <row r="33" spans="1:13" ht="17.25" thickBot="1">
      <c r="A33" s="5"/>
      <c r="B33" s="6">
        <f>B5</f>
        <v>44895</v>
      </c>
      <c r="C33" s="6">
        <f>C5</f>
        <v>45230</v>
      </c>
      <c r="D33" s="28">
        <f>D5</f>
        <v>45260</v>
      </c>
      <c r="E33" s="6" t="s">
        <v>3</v>
      </c>
      <c r="F33" s="75" t="s">
        <v>4</v>
      </c>
      <c r="G33" s="6" t="s">
        <v>3</v>
      </c>
      <c r="H33" s="28">
        <f t="shared" ref="H33:I33" si="0">H5</f>
        <v>45199</v>
      </c>
      <c r="I33" s="28">
        <f t="shared" si="0"/>
        <v>45230</v>
      </c>
      <c r="J33" s="28">
        <v>45260</v>
      </c>
    </row>
    <row r="34" spans="1:13" ht="17.25" thickTop="1">
      <c r="A34" s="84" t="s">
        <v>57</v>
      </c>
      <c r="B34" s="86">
        <v>184226.38790492323</v>
      </c>
      <c r="C34" s="86">
        <v>199823.878071549</v>
      </c>
      <c r="D34" s="86">
        <v>200377.15283450182</v>
      </c>
      <c r="E34" s="86">
        <v>553.27476295281667</v>
      </c>
      <c r="F34" s="86">
        <v>16150.764929578581</v>
      </c>
      <c r="G34" s="86">
        <v>0.27688120573594688</v>
      </c>
      <c r="H34" s="135">
        <v>9.9054375447409768</v>
      </c>
      <c r="I34" s="135">
        <v>10.621174944408935</v>
      </c>
      <c r="J34" s="135">
        <v>8.7668032322892628</v>
      </c>
      <c r="L34" s="2"/>
      <c r="M34" s="2"/>
    </row>
    <row r="35" spans="1:13" ht="16.5">
      <c r="A35" s="78" t="s">
        <v>58</v>
      </c>
      <c r="B35" s="86">
        <v>29594.447719065531</v>
      </c>
      <c r="C35" s="86">
        <v>39634.913645210501</v>
      </c>
      <c r="D35" s="86">
        <v>39155.290329970638</v>
      </c>
      <c r="E35" s="86">
        <v>-479.62331523986359</v>
      </c>
      <c r="F35" s="86">
        <v>9560.842610905107</v>
      </c>
      <c r="G35" s="86">
        <v>-1.2101030912623685</v>
      </c>
      <c r="H35" s="135">
        <v>37.38746314675484</v>
      </c>
      <c r="I35" s="135">
        <v>43.087949714955215</v>
      </c>
      <c r="J35" s="135">
        <v>32.306203858454694</v>
      </c>
      <c r="L35" s="2"/>
      <c r="M35" s="2"/>
    </row>
    <row r="36" spans="1:13" ht="16.5">
      <c r="A36" s="87" t="s">
        <v>76</v>
      </c>
      <c r="B36" s="88">
        <v>215.87261902397574</v>
      </c>
      <c r="C36" s="88">
        <v>207.93184382764099</v>
      </c>
      <c r="D36" s="88">
        <v>184.10511943648396</v>
      </c>
      <c r="E36" s="88">
        <v>-23.826724391157029</v>
      </c>
      <c r="F36" s="88">
        <v>-31.767499587491784</v>
      </c>
      <c r="G36" s="88">
        <v>-11.458910743323898</v>
      </c>
      <c r="H36" s="136">
        <v>16.605649846395181</v>
      </c>
      <c r="I36" s="136">
        <v>8.0916382488146468</v>
      </c>
      <c r="J36" s="136">
        <v>-14.715854067608063</v>
      </c>
      <c r="L36" s="2"/>
      <c r="M36" s="2"/>
    </row>
    <row r="37" spans="1:13" ht="16.5">
      <c r="A37" s="87" t="s">
        <v>59</v>
      </c>
      <c r="B37" s="88">
        <v>14878.190836775095</v>
      </c>
      <c r="C37" s="88">
        <v>24938.805011322933</v>
      </c>
      <c r="D37" s="88">
        <v>24310.041652484222</v>
      </c>
      <c r="E37" s="88">
        <v>-628.7633588387107</v>
      </c>
      <c r="F37" s="88">
        <v>9431.8508157091273</v>
      </c>
      <c r="G37" s="88">
        <v>-2.5212248884949986</v>
      </c>
      <c r="H37" s="136">
        <v>122.61111312826563</v>
      </c>
      <c r="I37" s="136">
        <v>82.600785228255944</v>
      </c>
      <c r="J37" s="136">
        <v>63.393801835072537</v>
      </c>
      <c r="L37" s="2"/>
      <c r="M37" s="2"/>
    </row>
    <row r="38" spans="1:13" ht="16.5">
      <c r="A38" s="87" t="s">
        <v>77</v>
      </c>
      <c r="B38" s="88">
        <v>7612.700419660001</v>
      </c>
      <c r="C38" s="88">
        <v>7710.7516506300008</v>
      </c>
      <c r="D38" s="88">
        <v>7669.2428411400006</v>
      </c>
      <c r="E38" s="88">
        <v>-41.508809490000203</v>
      </c>
      <c r="F38" s="88">
        <v>56.542421479999575</v>
      </c>
      <c r="G38" s="88">
        <v>-0.5383237766010609</v>
      </c>
      <c r="H38" s="136">
        <v>1.6330432093264875</v>
      </c>
      <c r="I38" s="136">
        <v>1.2370059216454337</v>
      </c>
      <c r="J38" s="136">
        <v>0.74273803463982802</v>
      </c>
      <c r="L38" s="2"/>
      <c r="M38" s="2"/>
    </row>
    <row r="39" spans="1:13" ht="16.5">
      <c r="A39" s="87" t="s">
        <v>78</v>
      </c>
      <c r="B39" s="88">
        <v>6887.6838436064554</v>
      </c>
      <c r="C39" s="88">
        <v>6777.425139429929</v>
      </c>
      <c r="D39" s="88">
        <v>6991.9007169099295</v>
      </c>
      <c r="E39" s="88">
        <v>214.47557748000054</v>
      </c>
      <c r="F39" s="88">
        <v>104.21687330347413</v>
      </c>
      <c r="G39" s="88">
        <v>3.1645584136697806</v>
      </c>
      <c r="H39" s="136">
        <v>-26.092884223228594</v>
      </c>
      <c r="I39" s="136">
        <v>8.7305585023171233</v>
      </c>
      <c r="J39" s="136">
        <v>1.5130902589295658</v>
      </c>
      <c r="L39" s="2"/>
      <c r="M39" s="2"/>
    </row>
    <row r="40" spans="1:13" ht="16.5">
      <c r="A40" s="78" t="s">
        <v>63</v>
      </c>
      <c r="B40" s="86">
        <v>154631.9401858577</v>
      </c>
      <c r="C40" s="86">
        <v>160188.9644263385</v>
      </c>
      <c r="D40" s="86">
        <v>161221.86250453116</v>
      </c>
      <c r="E40" s="86">
        <v>1032.8980781926657</v>
      </c>
      <c r="F40" s="86">
        <v>6589.9223186734598</v>
      </c>
      <c r="G40" s="86">
        <v>0.64479977250095999</v>
      </c>
      <c r="H40" s="135">
        <v>5.1803994735830798</v>
      </c>
      <c r="I40" s="135">
        <v>4.7408989953735841</v>
      </c>
      <c r="J40" s="135">
        <v>4.2616824898871357</v>
      </c>
      <c r="L40" s="2"/>
      <c r="M40" s="2"/>
    </row>
    <row r="41" spans="1:13" ht="16.5">
      <c r="A41" s="87" t="s">
        <v>79</v>
      </c>
      <c r="B41" s="88">
        <v>6457.9170709048003</v>
      </c>
      <c r="C41" s="88">
        <v>7100.6823964523583</v>
      </c>
      <c r="D41" s="88">
        <v>9201.3954872025151</v>
      </c>
      <c r="E41" s="88">
        <v>2100.7130907501569</v>
      </c>
      <c r="F41" s="88">
        <v>2743.4784162977148</v>
      </c>
      <c r="G41" s="88">
        <v>29.584664873896003</v>
      </c>
      <c r="H41" s="136">
        <v>68.588851340166713</v>
      </c>
      <c r="I41" s="136">
        <v>36.771553562187478</v>
      </c>
      <c r="J41" s="136">
        <v>42.482403941946785</v>
      </c>
      <c r="L41" s="2"/>
      <c r="M41" s="2"/>
    </row>
    <row r="42" spans="1:13" ht="16.5">
      <c r="A42" s="87" t="s">
        <v>65</v>
      </c>
      <c r="B42" s="88">
        <v>35062.499517964272</v>
      </c>
      <c r="C42" s="88">
        <v>35943.777982000007</v>
      </c>
      <c r="D42" s="88">
        <v>34297.266547589999</v>
      </c>
      <c r="E42" s="88">
        <v>-1646.5114344100075</v>
      </c>
      <c r="F42" s="88">
        <v>-765.23297037427255</v>
      </c>
      <c r="G42" s="88">
        <v>-4.580796807821784</v>
      </c>
      <c r="H42" s="136">
        <v>1.6093514172227827</v>
      </c>
      <c r="I42" s="136">
        <v>1.6099561517427361</v>
      </c>
      <c r="J42" s="136">
        <v>-2.1824826549579228</v>
      </c>
      <c r="L42" s="2"/>
      <c r="M42" s="2"/>
    </row>
    <row r="43" spans="1:13" ht="16.5">
      <c r="A43" s="87" t="s">
        <v>9</v>
      </c>
      <c r="B43" s="88">
        <v>1713.82022248</v>
      </c>
      <c r="C43" s="88">
        <v>2747.3871540500004</v>
      </c>
      <c r="D43" s="88">
        <v>2698.5853609699998</v>
      </c>
      <c r="E43" s="88">
        <v>-48.801793080000607</v>
      </c>
      <c r="F43" s="88">
        <v>984.7651384899998</v>
      </c>
      <c r="G43" s="88">
        <v>-1.776298364359036</v>
      </c>
      <c r="H43" s="136">
        <v>44.487630016892325</v>
      </c>
      <c r="I43" s="136">
        <v>46.118787448058015</v>
      </c>
      <c r="J43" s="136">
        <v>57.460235652079433</v>
      </c>
      <c r="L43" s="2"/>
      <c r="M43" s="2"/>
    </row>
    <row r="44" spans="1:13" ht="16.5">
      <c r="A44" s="87" t="s">
        <v>103</v>
      </c>
      <c r="B44" s="88">
        <v>191.28110205999999</v>
      </c>
      <c r="C44" s="88">
        <v>158.95601317000003</v>
      </c>
      <c r="D44" s="88">
        <v>165.68477479999999</v>
      </c>
      <c r="E44" s="88">
        <v>6.7287616299999513</v>
      </c>
      <c r="F44" s="88">
        <v>-25.59632726000001</v>
      </c>
      <c r="G44" s="88">
        <v>4.2330966257965201</v>
      </c>
      <c r="H44" s="136">
        <v>16.693486651980578</v>
      </c>
      <c r="I44" s="136">
        <v>9.8033042275786073</v>
      </c>
      <c r="J44" s="136">
        <v>-13.381524355694623</v>
      </c>
      <c r="L44" s="2"/>
      <c r="M44" s="2"/>
    </row>
    <row r="45" spans="1:13" ht="16.5">
      <c r="A45" s="87" t="s">
        <v>10</v>
      </c>
      <c r="B45" s="88">
        <v>345.51237753000009</v>
      </c>
      <c r="C45" s="88">
        <v>966.80830988999992</v>
      </c>
      <c r="D45" s="88">
        <v>668.08531376000008</v>
      </c>
      <c r="E45" s="88">
        <v>-298.72299612999984</v>
      </c>
      <c r="F45" s="88">
        <v>322.57293622999998</v>
      </c>
      <c r="G45" s="88">
        <v>-30.897851525912884</v>
      </c>
      <c r="H45" s="136">
        <v>32.643952599231483</v>
      </c>
      <c r="I45" s="136">
        <v>503.93058382336949</v>
      </c>
      <c r="J45" s="136">
        <v>93.360746881489575</v>
      </c>
      <c r="L45" s="2"/>
      <c r="M45" s="2"/>
    </row>
    <row r="46" spans="1:13" ht="16.5">
      <c r="A46" s="87" t="s">
        <v>80</v>
      </c>
      <c r="B46" s="88">
        <v>46401.300611869912</v>
      </c>
      <c r="C46" s="88">
        <v>46711.670395608817</v>
      </c>
      <c r="D46" s="88">
        <v>47915.706600490426</v>
      </c>
      <c r="E46" s="88">
        <v>1204.0362048816096</v>
      </c>
      <c r="F46" s="88">
        <v>1514.4059886205141</v>
      </c>
      <c r="G46" s="88">
        <v>2.5775918409348861</v>
      </c>
      <c r="H46" s="136">
        <v>-1.2735066262142709</v>
      </c>
      <c r="I46" s="136">
        <v>0.8884891530520207</v>
      </c>
      <c r="J46" s="136">
        <v>3.2637145266422039</v>
      </c>
      <c r="L46" s="2"/>
      <c r="M46" s="2"/>
    </row>
    <row r="47" spans="1:13" ht="16.5">
      <c r="A47" s="87" t="s">
        <v>13</v>
      </c>
      <c r="B47" s="88">
        <v>64459.609283048703</v>
      </c>
      <c r="C47" s="88">
        <v>66559.682175167327</v>
      </c>
      <c r="D47" s="88">
        <v>66275.13841971822</v>
      </c>
      <c r="E47" s="88">
        <v>-284.54375544910727</v>
      </c>
      <c r="F47" s="88">
        <v>1815.5291366695164</v>
      </c>
      <c r="G47" s="88">
        <v>-0.42750167391163529</v>
      </c>
      <c r="H47" s="136">
        <v>4.3475617101208712</v>
      </c>
      <c r="I47" s="136">
        <v>4.1834213607499464</v>
      </c>
      <c r="J47" s="136">
        <v>2.8165376068249941</v>
      </c>
      <c r="L47" s="2"/>
      <c r="M47" s="2"/>
    </row>
    <row r="48" spans="1:13" ht="16.5">
      <c r="A48" s="89"/>
      <c r="B48" s="86"/>
      <c r="C48" s="86"/>
      <c r="D48" s="86"/>
      <c r="E48" s="86"/>
      <c r="F48" s="86"/>
      <c r="G48" s="86"/>
      <c r="H48" s="135"/>
      <c r="I48" s="135"/>
      <c r="J48" s="135"/>
      <c r="L48" s="2"/>
      <c r="M48" s="2"/>
    </row>
    <row r="49" spans="1:13" ht="16.5">
      <c r="A49" s="78" t="s">
        <v>67</v>
      </c>
      <c r="B49" s="86">
        <v>184226.38761539303</v>
      </c>
      <c r="C49" s="86">
        <v>199823.87806200836</v>
      </c>
      <c r="D49" s="86">
        <v>200389.41539989068</v>
      </c>
      <c r="E49" s="86">
        <v>565.53733788232785</v>
      </c>
      <c r="F49" s="86">
        <v>16163.027784497652</v>
      </c>
      <c r="G49" s="86">
        <v>0.28301789724389437</v>
      </c>
      <c r="H49" s="135">
        <v>9.9054375448947951</v>
      </c>
      <c r="I49" s="135">
        <v>10.621175053038613</v>
      </c>
      <c r="J49" s="135">
        <v>8.7734596513073768</v>
      </c>
      <c r="L49" s="2"/>
      <c r="M49" s="2"/>
    </row>
    <row r="50" spans="1:13" ht="16.5">
      <c r="A50" s="78" t="s">
        <v>81</v>
      </c>
      <c r="B50" s="86">
        <v>13369.081476149846</v>
      </c>
      <c r="C50" s="86">
        <v>13775.927995606593</v>
      </c>
      <c r="D50" s="86">
        <v>14115.761843930581</v>
      </c>
      <c r="E50" s="86">
        <v>339.8338483239877</v>
      </c>
      <c r="F50" s="86">
        <v>746.68036778073474</v>
      </c>
      <c r="G50" s="86">
        <v>2.4668671935013577</v>
      </c>
      <c r="H50" s="135">
        <v>4.9639480004232723</v>
      </c>
      <c r="I50" s="135">
        <v>1.6435825679473481</v>
      </c>
      <c r="J50" s="135">
        <v>5.5851284107498032</v>
      </c>
      <c r="L50" s="2"/>
      <c r="M50" s="2"/>
    </row>
    <row r="51" spans="1:13" ht="16.5">
      <c r="A51" s="87" t="s">
        <v>59</v>
      </c>
      <c r="B51" s="88">
        <v>11402.529688656301</v>
      </c>
      <c r="C51" s="88">
        <v>10314.727715445799</v>
      </c>
      <c r="D51" s="88">
        <v>10362.620805060002</v>
      </c>
      <c r="E51" s="88">
        <v>47.893089614202836</v>
      </c>
      <c r="F51" s="88">
        <v>-1039.9088835962993</v>
      </c>
      <c r="G51" s="88">
        <v>0.46431753639492968</v>
      </c>
      <c r="H51" s="136">
        <v>-8.3107550994309065</v>
      </c>
      <c r="I51" s="136">
        <v>-11.078167040049067</v>
      </c>
      <c r="J51" s="136">
        <v>-9.1199840034693551</v>
      </c>
      <c r="L51" s="2"/>
      <c r="M51" s="2"/>
    </row>
    <row r="52" spans="1:13" ht="16.5">
      <c r="A52" s="87" t="s">
        <v>82</v>
      </c>
      <c r="B52" s="88">
        <v>542.4067761</v>
      </c>
      <c r="C52" s="88">
        <v>1226.5648390299998</v>
      </c>
      <c r="D52" s="88">
        <v>1234.45203799</v>
      </c>
      <c r="E52" s="88">
        <v>7.8871989600002053</v>
      </c>
      <c r="F52" s="88">
        <v>692.04526189000001</v>
      </c>
      <c r="G52" s="88">
        <v>0.64303155520401845</v>
      </c>
      <c r="H52" s="136">
        <v>205.2128384974389</v>
      </c>
      <c r="I52" s="136">
        <v>127.25747066777072</v>
      </c>
      <c r="J52" s="136">
        <v>127.58787175667808</v>
      </c>
      <c r="L52" s="2"/>
      <c r="M52" s="2"/>
    </row>
    <row r="53" spans="1:13" ht="16.5">
      <c r="A53" s="87" t="s">
        <v>77</v>
      </c>
      <c r="B53" s="88">
        <v>941.92441667354342</v>
      </c>
      <c r="C53" s="88">
        <v>1330.5459547507949</v>
      </c>
      <c r="D53" s="88">
        <v>1548.8750663905801</v>
      </c>
      <c r="E53" s="88">
        <v>218.3291116397852</v>
      </c>
      <c r="F53" s="88">
        <v>606.95064971703664</v>
      </c>
      <c r="G53" s="88">
        <v>16.4089869170041</v>
      </c>
      <c r="H53" s="136">
        <v>52.904008451631768</v>
      </c>
      <c r="I53" s="136">
        <v>41.622088763416144</v>
      </c>
      <c r="J53" s="136">
        <v>64.437298680558172</v>
      </c>
      <c r="L53" s="2"/>
      <c r="M53" s="2"/>
    </row>
    <row r="54" spans="1:13" ht="16.5">
      <c r="A54" s="87" t="s">
        <v>83</v>
      </c>
      <c r="B54" s="88">
        <v>482.22059472000024</v>
      </c>
      <c r="C54" s="88">
        <v>904.08948638000004</v>
      </c>
      <c r="D54" s="88">
        <v>969.81393449000007</v>
      </c>
      <c r="E54" s="88">
        <v>65.724448110000026</v>
      </c>
      <c r="F54" s="88">
        <v>487.59333976999983</v>
      </c>
      <c r="G54" s="88">
        <v>7.2696839306430405</v>
      </c>
      <c r="H54" s="136">
        <v>66.363094092027723</v>
      </c>
      <c r="I54" s="136">
        <v>90.667158867847547</v>
      </c>
      <c r="J54" s="136">
        <v>101.1141674803664</v>
      </c>
      <c r="L54" s="2"/>
      <c r="M54" s="2"/>
    </row>
    <row r="55" spans="1:13" ht="16.5">
      <c r="A55" s="78" t="s">
        <v>84</v>
      </c>
      <c r="B55" s="86">
        <v>170857.30613924318</v>
      </c>
      <c r="C55" s="86">
        <v>186047.95006640177</v>
      </c>
      <c r="D55" s="86">
        <v>186273.6535559601</v>
      </c>
      <c r="E55" s="86">
        <v>225.7034895583347</v>
      </c>
      <c r="F55" s="86">
        <v>15416.347416716919</v>
      </c>
      <c r="G55" s="86">
        <v>0.1213146876801261</v>
      </c>
      <c r="H55" s="135">
        <v>10.299933863523833</v>
      </c>
      <c r="I55" s="135">
        <v>11.349397008209607</v>
      </c>
      <c r="J55" s="135">
        <v>9.022937189559272</v>
      </c>
      <c r="L55" s="2"/>
      <c r="M55" s="2"/>
    </row>
    <row r="56" spans="1:13" ht="16.5">
      <c r="A56" s="78" t="s">
        <v>85</v>
      </c>
      <c r="B56" s="86">
        <v>125680.2437957903</v>
      </c>
      <c r="C56" s="86">
        <v>136371.17726021283</v>
      </c>
      <c r="D56" s="86">
        <v>138417.43841163523</v>
      </c>
      <c r="E56" s="86">
        <v>2046.2611514223972</v>
      </c>
      <c r="F56" s="86">
        <v>12737.194615844928</v>
      </c>
      <c r="G56" s="86">
        <v>1.5005085330589196</v>
      </c>
      <c r="H56" s="135">
        <v>7.9648856710135476</v>
      </c>
      <c r="I56" s="135">
        <v>10.387260793960166</v>
      </c>
      <c r="J56" s="135">
        <v>10.134603682453687</v>
      </c>
      <c r="L56" s="2"/>
      <c r="M56" s="2"/>
    </row>
    <row r="57" spans="1:13" ht="15">
      <c r="A57" s="90" t="s">
        <v>86</v>
      </c>
      <c r="B57" s="88">
        <v>67215.523548948826</v>
      </c>
      <c r="C57" s="88">
        <v>78139.628278819422</v>
      </c>
      <c r="D57" s="88">
        <v>78174.831535959456</v>
      </c>
      <c r="E57" s="88">
        <v>35.203257140034111</v>
      </c>
      <c r="F57" s="88">
        <v>10959.30798701063</v>
      </c>
      <c r="G57" s="88">
        <v>4.5051733563951757E-2</v>
      </c>
      <c r="H57" s="136">
        <v>13.971645532091443</v>
      </c>
      <c r="I57" s="136">
        <v>17.911414097213793</v>
      </c>
      <c r="J57" s="136">
        <v>16.304727551559807</v>
      </c>
      <c r="L57" s="2"/>
      <c r="M57" s="2"/>
    </row>
    <row r="58" spans="1:13" ht="15">
      <c r="A58" s="90" t="s">
        <v>83</v>
      </c>
      <c r="B58" s="88">
        <v>58464.720246841483</v>
      </c>
      <c r="C58" s="88">
        <v>58231.548981393425</v>
      </c>
      <c r="D58" s="88">
        <v>60242.606875675781</v>
      </c>
      <c r="E58" s="88">
        <v>2011.0578942823558</v>
      </c>
      <c r="F58" s="88">
        <v>1777.8866288342979</v>
      </c>
      <c r="G58" s="88">
        <v>3.4535538371561074</v>
      </c>
      <c r="H58" s="136">
        <v>1.0445795275199572</v>
      </c>
      <c r="I58" s="136">
        <v>1.6805767073906992</v>
      </c>
      <c r="J58" s="136">
        <v>3.0409563602253655</v>
      </c>
      <c r="L58" s="2"/>
      <c r="M58" s="2"/>
    </row>
    <row r="59" spans="1:13" ht="16.5">
      <c r="A59" s="78" t="s">
        <v>87</v>
      </c>
      <c r="B59" s="86">
        <v>3891.5795088200002</v>
      </c>
      <c r="C59" s="86">
        <v>8642.2675417700011</v>
      </c>
      <c r="D59" s="86">
        <v>8189.5187682699998</v>
      </c>
      <c r="E59" s="86">
        <v>-452.74877350000133</v>
      </c>
      <c r="F59" s="86">
        <v>4297.9392594499996</v>
      </c>
      <c r="G59" s="86">
        <v>-5.2387729413810149</v>
      </c>
      <c r="H59" s="135">
        <v>117.75483705647162</v>
      </c>
      <c r="I59" s="135">
        <v>97.463788741598052</v>
      </c>
      <c r="J59" s="135">
        <v>110.44202616724169</v>
      </c>
      <c r="L59" s="2"/>
      <c r="M59" s="2"/>
    </row>
    <row r="60" spans="1:13" ht="16.5">
      <c r="A60" s="78" t="s">
        <v>88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L60" s="2"/>
      <c r="M60" s="2"/>
    </row>
    <row r="61" spans="1:13" ht="16.5">
      <c r="A61" s="78" t="s">
        <v>89</v>
      </c>
      <c r="B61" s="86">
        <v>21920.035499341644</v>
      </c>
      <c r="C61" s="86">
        <v>20455.426519821343</v>
      </c>
      <c r="D61" s="86">
        <v>19879.394530681493</v>
      </c>
      <c r="E61" s="86">
        <v>-576.03198913985034</v>
      </c>
      <c r="F61" s="86">
        <v>-2040.640968660151</v>
      </c>
      <c r="G61" s="86">
        <v>-2.8160350926033004</v>
      </c>
      <c r="H61" s="137">
        <v>-0.62156411685417368</v>
      </c>
      <c r="I61" s="137">
        <v>-4.6385801828299833</v>
      </c>
      <c r="J61" s="137">
        <v>-9.3094783935064385</v>
      </c>
      <c r="L61" s="2"/>
      <c r="M61" s="2"/>
    </row>
    <row r="62" spans="1:13" ht="16.5">
      <c r="A62" s="78" t="s">
        <v>90</v>
      </c>
      <c r="B62" s="86">
        <v>2271.2821223499996</v>
      </c>
      <c r="C62" s="86">
        <v>2497.3690877900008</v>
      </c>
      <c r="D62" s="86">
        <v>2458.6175938599999</v>
      </c>
      <c r="E62" s="86">
        <v>-38.751493930000834</v>
      </c>
      <c r="F62" s="86">
        <v>187.33547151000039</v>
      </c>
      <c r="G62" s="86">
        <v>-1.5516927041125967</v>
      </c>
      <c r="H62" s="135">
        <v>21.31651958681617</v>
      </c>
      <c r="I62" s="135">
        <v>14.428984469463458</v>
      </c>
      <c r="J62" s="135">
        <v>8.2480053739943315</v>
      </c>
      <c r="L62" s="2"/>
      <c r="M62" s="2"/>
    </row>
    <row r="63" spans="1:13" ht="16.5">
      <c r="A63" s="78" t="s">
        <v>91</v>
      </c>
      <c r="B63" s="86">
        <v>9.1979999999999997E-5</v>
      </c>
      <c r="C63" s="86">
        <v>0</v>
      </c>
      <c r="D63" s="86">
        <v>0</v>
      </c>
      <c r="E63" s="86">
        <v>0</v>
      </c>
      <c r="F63" s="86">
        <v>-9.1979999999999997E-5</v>
      </c>
      <c r="G63" s="86">
        <v>0</v>
      </c>
      <c r="H63" s="135">
        <v>51.046283126297851</v>
      </c>
      <c r="I63" s="135">
        <v>-100</v>
      </c>
      <c r="J63" s="135">
        <v>-100</v>
      </c>
      <c r="L63" s="2"/>
      <c r="M63" s="2"/>
    </row>
    <row r="64" spans="1:13" ht="16.5">
      <c r="A64" s="78" t="s">
        <v>77</v>
      </c>
      <c r="B64" s="86">
        <v>200.089</v>
      </c>
      <c r="C64" s="86">
        <v>196</v>
      </c>
      <c r="D64" s="86">
        <v>46</v>
      </c>
      <c r="E64" s="86">
        <v>-150</v>
      </c>
      <c r="F64" s="86">
        <v>-154.089</v>
      </c>
      <c r="G64" s="86">
        <v>-76.530612244897952</v>
      </c>
      <c r="H64" s="135">
        <v>-23.998604055992857</v>
      </c>
      <c r="I64" s="135">
        <v>-23.998604055992857</v>
      </c>
      <c r="J64" s="135">
        <v>-77.01023044745088</v>
      </c>
      <c r="L64" s="2"/>
      <c r="M64" s="2"/>
    </row>
    <row r="65" spans="1:13" ht="16.5">
      <c r="A65" s="78" t="s">
        <v>92</v>
      </c>
      <c r="B65" s="86">
        <v>108.45796018000001</v>
      </c>
      <c r="C65" s="86">
        <v>172.45928130999999</v>
      </c>
      <c r="D65" s="86">
        <v>155.39626984</v>
      </c>
      <c r="E65" s="86">
        <v>-17.063011469999992</v>
      </c>
      <c r="F65" s="86">
        <v>46.938309659999987</v>
      </c>
      <c r="G65" s="86">
        <v>-9.893936319570301</v>
      </c>
      <c r="H65" s="135">
        <v>2.2695019936827379</v>
      </c>
      <c r="I65" s="135">
        <v>8.5047829402085284</v>
      </c>
      <c r="J65" s="135">
        <v>43.27788350629109</v>
      </c>
      <c r="L65" s="2"/>
      <c r="M65" s="2"/>
    </row>
    <row r="66" spans="1:13" ht="16.5">
      <c r="A66" s="78" t="s">
        <v>93</v>
      </c>
      <c r="B66" s="86">
        <v>24758.933981957918</v>
      </c>
      <c r="C66" s="86">
        <v>25497.571521760012</v>
      </c>
      <c r="D66" s="86">
        <v>25530.593032305289</v>
      </c>
      <c r="E66" s="86">
        <v>33.021510545277124</v>
      </c>
      <c r="F66" s="86">
        <v>771.65905034737079</v>
      </c>
      <c r="G66" s="86">
        <v>0.12950845345054063</v>
      </c>
      <c r="H66" s="135">
        <v>3.9431174759021275</v>
      </c>
      <c r="I66" s="135">
        <v>4.0567363972722887</v>
      </c>
      <c r="J66" s="135">
        <v>3.1166893167116569</v>
      </c>
      <c r="L66" s="2"/>
      <c r="M66" s="2"/>
    </row>
    <row r="67" spans="1:13" ht="17.25" thickBot="1">
      <c r="A67" s="91" t="s">
        <v>75</v>
      </c>
      <c r="B67" s="92">
        <v>-7973.3158211766768</v>
      </c>
      <c r="C67" s="92">
        <v>-7784.3211462624367</v>
      </c>
      <c r="D67" s="92">
        <v>-8403.3050506319123</v>
      </c>
      <c r="E67" s="92">
        <v>-618.98390436947557</v>
      </c>
      <c r="F67" s="92">
        <v>-429.98922945523555</v>
      </c>
      <c r="G67" s="92">
        <v>7.9516748183838075</v>
      </c>
      <c r="H67" s="86">
        <v>-13.59490619256853</v>
      </c>
      <c r="I67" s="86">
        <v>-20.889634599562882</v>
      </c>
      <c r="J67" s="86">
        <v>5.3928533510889878</v>
      </c>
      <c r="L67" s="2"/>
      <c r="M67" s="2"/>
    </row>
    <row r="68" spans="1:13" ht="17.25" hidden="1" customHeight="1">
      <c r="A68" s="93"/>
      <c r="B68" s="139"/>
      <c r="C68" s="94"/>
      <c r="D68" s="140"/>
      <c r="E68" s="140"/>
      <c r="F68" s="140"/>
      <c r="G68" s="140"/>
      <c r="H68" s="141"/>
      <c r="I68" s="141"/>
      <c r="J68" s="141"/>
      <c r="L68" s="2"/>
      <c r="M68" s="2"/>
    </row>
    <row r="69" spans="1:13" ht="13.5" hidden="1" thickBot="1">
      <c r="A69" s="95"/>
      <c r="B69" s="96"/>
      <c r="C69" s="96"/>
      <c r="D69" s="96"/>
      <c r="E69" s="96"/>
      <c r="F69" s="96"/>
      <c r="G69" s="96"/>
      <c r="H69" s="107">
        <v>1.00000011113872</v>
      </c>
      <c r="I69" s="107">
        <v>-1.5381829143734649E-10</v>
      </c>
      <c r="J69" s="107">
        <v>-6.6564190181139793E-3</v>
      </c>
    </row>
    <row r="70" spans="1:13">
      <c r="A70" s="95"/>
      <c r="B70" s="96"/>
      <c r="C70" s="96"/>
      <c r="D70" s="96"/>
      <c r="E70" s="96"/>
      <c r="F70" s="96"/>
      <c r="G70" s="96"/>
      <c r="H70" s="128"/>
      <c r="I70" s="128"/>
      <c r="J70" s="128"/>
    </row>
    <row r="71" spans="1:13" ht="13.5" thickBot="1">
      <c r="A71" s="95"/>
      <c r="B71" s="96"/>
      <c r="C71" s="96"/>
      <c r="D71" s="96"/>
      <c r="E71" s="96"/>
      <c r="F71" s="96"/>
      <c r="G71" s="96"/>
      <c r="H71" s="125"/>
      <c r="I71" s="125"/>
      <c r="J71" s="125"/>
    </row>
    <row r="72" spans="1:13" ht="12.75" customHeight="1">
      <c r="A72" s="174" t="s">
        <v>94</v>
      </c>
      <c r="B72" s="175"/>
      <c r="C72" s="175"/>
      <c r="D72" s="175"/>
      <c r="E72" s="175"/>
      <c r="F72" s="175"/>
      <c r="G72" s="175"/>
      <c r="H72" s="127"/>
      <c r="I72" s="127"/>
      <c r="J72" s="127"/>
    </row>
    <row r="73" spans="1:13" ht="19.5" customHeight="1">
      <c r="A73" s="176"/>
      <c r="B73" s="177"/>
      <c r="C73" s="177"/>
      <c r="D73" s="178"/>
      <c r="E73" s="177"/>
      <c r="F73" s="177"/>
      <c r="G73" s="177"/>
      <c r="H73" s="129"/>
      <c r="I73" s="129"/>
      <c r="J73" s="129"/>
    </row>
    <row r="74" spans="1:13" ht="19.5" customHeight="1">
      <c r="A74" s="26"/>
      <c r="B74" s="172" t="str">
        <f>B4</f>
        <v xml:space="preserve">           N$ Million</v>
      </c>
      <c r="C74" s="165"/>
      <c r="D74" s="104"/>
      <c r="E74" s="165" t="s">
        <v>1</v>
      </c>
      <c r="F74" s="173"/>
      <c r="G74" s="27" t="s">
        <v>2</v>
      </c>
      <c r="H74" s="104"/>
      <c r="I74" s="152"/>
      <c r="J74" s="152"/>
    </row>
    <row r="75" spans="1:13" ht="17.25" thickBot="1">
      <c r="A75" s="5"/>
      <c r="B75" s="97">
        <f>B5</f>
        <v>44895</v>
      </c>
      <c r="C75" s="6">
        <f>C5</f>
        <v>45230</v>
      </c>
      <c r="D75" s="6">
        <f>D5</f>
        <v>45260</v>
      </c>
      <c r="E75" s="6" t="s">
        <v>3</v>
      </c>
      <c r="F75" s="75" t="s">
        <v>4</v>
      </c>
      <c r="G75" s="6" t="s">
        <v>3</v>
      </c>
      <c r="H75" s="6">
        <f t="shared" ref="H75:I75" si="1">H5</f>
        <v>45199</v>
      </c>
      <c r="I75" s="6">
        <f t="shared" si="1"/>
        <v>45230</v>
      </c>
      <c r="J75" s="6">
        <v>45260</v>
      </c>
    </row>
    <row r="76" spans="1:13" ht="17.25" thickTop="1">
      <c r="A76" s="78" t="s">
        <v>57</v>
      </c>
      <c r="B76" s="86">
        <v>199803.34193058877</v>
      </c>
      <c r="C76" s="86">
        <v>216391.2647855813</v>
      </c>
      <c r="D76" s="86">
        <v>216370.38283234002</v>
      </c>
      <c r="E76" s="86">
        <v>-20.881953241274459</v>
      </c>
      <c r="F76" s="86">
        <v>16567.040901751257</v>
      </c>
      <c r="G76" s="86">
        <v>-9.6500906642233986E-3</v>
      </c>
      <c r="H76" s="85">
        <v>8.985128661106657</v>
      </c>
      <c r="I76" s="85">
        <v>10.723087341935368</v>
      </c>
      <c r="J76" s="85">
        <v>8.2916735734613383</v>
      </c>
    </row>
    <row r="77" spans="1:13" ht="16.5">
      <c r="A77" s="78" t="s">
        <v>5</v>
      </c>
      <c r="B77" s="86">
        <v>52963.779836525893</v>
      </c>
      <c r="C77" s="86">
        <v>70577.388007115136</v>
      </c>
      <c r="D77" s="86">
        <v>68224.991993571355</v>
      </c>
      <c r="E77" s="86">
        <v>-2352.396013543781</v>
      </c>
      <c r="F77" s="86">
        <v>15261.212157045462</v>
      </c>
      <c r="G77" s="86">
        <v>-3.3330732122115734</v>
      </c>
      <c r="H77" s="85">
        <v>27.711312290831231</v>
      </c>
      <c r="I77" s="85">
        <v>36.785946339472446</v>
      </c>
      <c r="J77" s="85">
        <v>28.814431681707021</v>
      </c>
      <c r="L77" s="2"/>
      <c r="M77" s="2"/>
    </row>
    <row r="78" spans="1:13" ht="16.5">
      <c r="A78" s="78" t="s">
        <v>6</v>
      </c>
      <c r="B78" s="86">
        <v>146839.56209406289</v>
      </c>
      <c r="C78" s="86">
        <v>145813.87677846616</v>
      </c>
      <c r="D78" s="86">
        <v>148145.39083876865</v>
      </c>
      <c r="E78" s="86">
        <v>2331.514060302492</v>
      </c>
      <c r="F78" s="86">
        <v>1305.8287447057664</v>
      </c>
      <c r="G78" s="86">
        <v>1.59896582671945</v>
      </c>
      <c r="H78" s="85">
        <v>1.9678035998351788</v>
      </c>
      <c r="I78" s="85">
        <v>1.3739080377181239</v>
      </c>
      <c r="J78" s="85">
        <v>0.889289457203148</v>
      </c>
      <c r="L78" s="2"/>
      <c r="M78" s="2"/>
    </row>
    <row r="79" spans="1:13" ht="16.5">
      <c r="A79" s="33" t="s">
        <v>95</v>
      </c>
      <c r="B79" s="88">
        <v>33610.697260624271</v>
      </c>
      <c r="C79" s="88">
        <v>28506.286320440006</v>
      </c>
      <c r="D79" s="88">
        <v>30259.760852790001</v>
      </c>
      <c r="E79" s="88">
        <v>1753.4745323499956</v>
      </c>
      <c r="F79" s="88">
        <v>-3350.9364078342696</v>
      </c>
      <c r="G79" s="88">
        <v>6.1511854355181157</v>
      </c>
      <c r="H79" s="132">
        <v>-1.2661308643037898</v>
      </c>
      <c r="I79" s="132">
        <v>-9.0522701873204738</v>
      </c>
      <c r="J79" s="132">
        <v>-9.9698509133875319</v>
      </c>
      <c r="L79" s="2"/>
      <c r="M79" s="2"/>
    </row>
    <row r="80" spans="1:13" ht="16.5">
      <c r="A80" s="78" t="s">
        <v>96</v>
      </c>
      <c r="B80" s="86">
        <v>113228.86483343862</v>
      </c>
      <c r="C80" s="86">
        <v>117307.59045802614</v>
      </c>
      <c r="D80" s="86">
        <v>117885.62998597865</v>
      </c>
      <c r="E80" s="86">
        <v>578.03952795251098</v>
      </c>
      <c r="F80" s="86">
        <v>4656.7651525400288</v>
      </c>
      <c r="G80" s="86">
        <v>0.49275543525833143</v>
      </c>
      <c r="H80" s="85">
        <v>2.8645002359324963</v>
      </c>
      <c r="I80" s="85">
        <v>4.2788952963726388</v>
      </c>
      <c r="J80" s="85">
        <v>4.1127014382685871</v>
      </c>
      <c r="L80" s="2"/>
      <c r="M80" s="2"/>
    </row>
    <row r="81" spans="1:13" ht="16.5">
      <c r="A81" s="44" t="s">
        <v>9</v>
      </c>
      <c r="B81" s="88">
        <v>1713.8202234800001</v>
      </c>
      <c r="C81" s="88">
        <v>2776.3871550500003</v>
      </c>
      <c r="D81" s="88">
        <v>2727.5853619699997</v>
      </c>
      <c r="E81" s="88">
        <v>-48.801793080000607</v>
      </c>
      <c r="F81" s="88">
        <v>1013.7651384899996</v>
      </c>
      <c r="G81" s="88">
        <v>-1.7577445202926612</v>
      </c>
      <c r="H81" s="132">
        <v>46.124027001699829</v>
      </c>
      <c r="I81" s="132">
        <v>47.661141884747138</v>
      </c>
      <c r="J81" s="132">
        <v>59.15236175889541</v>
      </c>
      <c r="L81" s="2"/>
      <c r="M81" s="2"/>
    </row>
    <row r="82" spans="1:13" ht="16.5">
      <c r="A82" s="44" t="s">
        <v>102</v>
      </c>
      <c r="B82" s="88">
        <v>191.28110205999999</v>
      </c>
      <c r="C82" s="88">
        <v>158.95601317000003</v>
      </c>
      <c r="D82" s="88">
        <v>165.68477479999999</v>
      </c>
      <c r="E82" s="88">
        <v>6.7287616299999513</v>
      </c>
      <c r="F82" s="88">
        <v>-25.59632726000001</v>
      </c>
      <c r="G82" s="88">
        <v>4.2330966257965201</v>
      </c>
      <c r="H82" s="132">
        <v>16.693486651980578</v>
      </c>
      <c r="I82" s="132">
        <v>9.8033042275786073</v>
      </c>
      <c r="J82" s="132">
        <v>-13.381524355694623</v>
      </c>
      <c r="L82" s="2"/>
      <c r="M82" s="2"/>
    </row>
    <row r="83" spans="1:13" ht="16.5">
      <c r="A83" s="44" t="s">
        <v>10</v>
      </c>
      <c r="B83" s="88">
        <v>345.51237753000009</v>
      </c>
      <c r="C83" s="88">
        <v>966.80830988999992</v>
      </c>
      <c r="D83" s="88">
        <v>668.08531376000008</v>
      </c>
      <c r="E83" s="88">
        <v>-298.72299612999984</v>
      </c>
      <c r="F83" s="88">
        <v>322.57293622999998</v>
      </c>
      <c r="G83" s="88">
        <v>-30.897851525912884</v>
      </c>
      <c r="H83" s="132">
        <v>32.643952599231483</v>
      </c>
      <c r="I83" s="132">
        <v>503.93058382336949</v>
      </c>
      <c r="J83" s="132">
        <v>93.360746881489575</v>
      </c>
      <c r="L83" s="2"/>
      <c r="M83" s="2"/>
    </row>
    <row r="84" spans="1:13" ht="16.5">
      <c r="A84" s="44" t="s">
        <v>97</v>
      </c>
      <c r="B84" s="88">
        <v>46401.300611869912</v>
      </c>
      <c r="C84" s="88">
        <v>46711.670395608817</v>
      </c>
      <c r="D84" s="88">
        <v>47915.706600490426</v>
      </c>
      <c r="E84" s="88">
        <v>1204.0362048816096</v>
      </c>
      <c r="F84" s="88">
        <v>1514.4059886205141</v>
      </c>
      <c r="G84" s="88">
        <v>2.5775918409348861</v>
      </c>
      <c r="H84" s="132">
        <v>-1.2735066262142709</v>
      </c>
      <c r="I84" s="132">
        <v>0.8884891530520207</v>
      </c>
      <c r="J84" s="132">
        <v>3.2637145266422039</v>
      </c>
      <c r="L84" s="2"/>
      <c r="M84" s="2"/>
    </row>
    <row r="85" spans="1:13" ht="16.5">
      <c r="A85" s="44" t="s">
        <v>13</v>
      </c>
      <c r="B85" s="88">
        <v>64576.950518498707</v>
      </c>
      <c r="C85" s="88">
        <v>66693.768584307327</v>
      </c>
      <c r="D85" s="88">
        <v>66408.567934958221</v>
      </c>
      <c r="E85" s="88">
        <v>-285.20064934910624</v>
      </c>
      <c r="F85" s="88">
        <v>1831.6174164595141</v>
      </c>
      <c r="G85" s="88">
        <v>-0.42762713129425833</v>
      </c>
      <c r="H85" s="132">
        <v>4.3495955541510227</v>
      </c>
      <c r="I85" s="132">
        <v>4.1948551979537285</v>
      </c>
      <c r="J85" s="132">
        <v>2.8363330906045547</v>
      </c>
      <c r="L85" s="2"/>
      <c r="M85" s="2"/>
    </row>
    <row r="86" spans="1:13" ht="15">
      <c r="A86" s="98"/>
      <c r="B86" s="99"/>
      <c r="C86" s="99"/>
      <c r="D86" s="99"/>
      <c r="E86" s="99"/>
      <c r="F86" s="99"/>
      <c r="G86" s="99"/>
      <c r="H86" s="131"/>
      <c r="I86" s="131"/>
      <c r="J86" s="131"/>
      <c r="L86" s="2"/>
      <c r="M86" s="2"/>
    </row>
    <row r="87" spans="1:13" ht="16.5">
      <c r="A87" s="78" t="s">
        <v>67</v>
      </c>
      <c r="B87" s="86">
        <v>199803.28590207861</v>
      </c>
      <c r="C87" s="86">
        <v>216391.66029148066</v>
      </c>
      <c r="D87" s="86">
        <v>216382.49532541889</v>
      </c>
      <c r="E87" s="86">
        <v>-9.164966061769519</v>
      </c>
      <c r="F87" s="86">
        <v>16579.209423340275</v>
      </c>
      <c r="G87" s="86">
        <v>-4.2353601102007588E-3</v>
      </c>
      <c r="H87" s="85">
        <v>8.9855734519225052</v>
      </c>
      <c r="I87" s="85">
        <v>10.723321398623071</v>
      </c>
      <c r="J87" s="85">
        <v>8.2977661495845325</v>
      </c>
      <c r="L87" s="2"/>
      <c r="M87" s="2"/>
    </row>
    <row r="88" spans="1:13" ht="16.5">
      <c r="A88" s="78" t="s">
        <v>98</v>
      </c>
      <c r="B88" s="86">
        <v>129056.02708450428</v>
      </c>
      <c r="C88" s="86">
        <v>139849.27679762046</v>
      </c>
      <c r="D88" s="86">
        <v>142008.60049482173</v>
      </c>
      <c r="E88" s="86">
        <v>2159.3236972012674</v>
      </c>
      <c r="F88" s="86">
        <v>12952.573410317447</v>
      </c>
      <c r="G88" s="86">
        <v>1.544036370188806</v>
      </c>
      <c r="H88" s="85">
        <v>7.9259033567147412</v>
      </c>
      <c r="I88" s="85">
        <v>10.132519017558494</v>
      </c>
      <c r="J88" s="85">
        <v>10.036395589518861</v>
      </c>
      <c r="L88" s="2"/>
      <c r="M88" s="2"/>
    </row>
    <row r="89" spans="1:13" ht="16.5">
      <c r="A89" s="33" t="s">
        <v>99</v>
      </c>
      <c r="B89" s="88">
        <v>3375.7832673239755</v>
      </c>
      <c r="C89" s="88">
        <v>3478.0995160176417</v>
      </c>
      <c r="D89" s="88">
        <v>3591.1620617964841</v>
      </c>
      <c r="E89" s="88">
        <v>113.06254577884238</v>
      </c>
      <c r="F89" s="88">
        <v>215.37879447250862</v>
      </c>
      <c r="G89" s="88">
        <v>3.2506989882882067</v>
      </c>
      <c r="H89" s="132">
        <v>6.4783741538826547</v>
      </c>
      <c r="I89" s="132">
        <v>0.9943559617202169</v>
      </c>
      <c r="J89" s="132">
        <v>6.3801132186795257</v>
      </c>
      <c r="L89" s="2"/>
      <c r="M89" s="2"/>
    </row>
    <row r="90" spans="1:13" ht="16.5">
      <c r="A90" s="33" t="s">
        <v>100</v>
      </c>
      <c r="B90" s="88">
        <v>67215.523570338817</v>
      </c>
      <c r="C90" s="88">
        <v>78139.628300209413</v>
      </c>
      <c r="D90" s="88">
        <v>78174.831557349462</v>
      </c>
      <c r="E90" s="88">
        <v>35.203257140048663</v>
      </c>
      <c r="F90" s="88">
        <v>10959.307987010645</v>
      </c>
      <c r="G90" s="88">
        <v>4.5051733551630946E-2</v>
      </c>
      <c r="H90" s="132">
        <v>13.971645527622755</v>
      </c>
      <c r="I90" s="132">
        <v>17.911414091432505</v>
      </c>
      <c r="J90" s="132">
        <v>16.304727546371183</v>
      </c>
      <c r="L90" s="2"/>
      <c r="M90" s="2"/>
    </row>
    <row r="91" spans="1:13" ht="16.5">
      <c r="A91" s="33" t="s">
        <v>101</v>
      </c>
      <c r="B91" s="88">
        <v>58464.720246841483</v>
      </c>
      <c r="C91" s="88">
        <v>58231.548981393425</v>
      </c>
      <c r="D91" s="88">
        <v>60242.606875675789</v>
      </c>
      <c r="E91" s="88">
        <v>2011.0578942823631</v>
      </c>
      <c r="F91" s="88">
        <v>1777.8866288343052</v>
      </c>
      <c r="G91" s="88">
        <v>3.4535538371561358</v>
      </c>
      <c r="H91" s="132">
        <v>1.0445795275199572</v>
      </c>
      <c r="I91" s="132">
        <v>1.6805767073906992</v>
      </c>
      <c r="J91" s="132">
        <v>3.040956360225394</v>
      </c>
      <c r="L91" s="2"/>
      <c r="M91" s="2"/>
    </row>
    <row r="92" spans="1:13" ht="16.5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132">
        <v>0</v>
      </c>
      <c r="I92" s="132">
        <v>0</v>
      </c>
      <c r="J92" s="132">
        <v>0</v>
      </c>
      <c r="L92" s="2"/>
      <c r="M92" s="2"/>
    </row>
    <row r="93" spans="1:13" ht="17.25" thickBot="1">
      <c r="A93" s="80" t="s">
        <v>14</v>
      </c>
      <c r="B93" s="92">
        <v>70747.258817574344</v>
      </c>
      <c r="C93" s="92">
        <v>76542.383493860209</v>
      </c>
      <c r="D93" s="92">
        <v>74373.894830597172</v>
      </c>
      <c r="E93" s="92">
        <v>-2168.4886632630369</v>
      </c>
      <c r="F93" s="92">
        <v>3626.6360130228277</v>
      </c>
      <c r="G93" s="92">
        <v>-2.8330560981772663</v>
      </c>
      <c r="H93" s="130">
        <v>10.932521044304494</v>
      </c>
      <c r="I93" s="130">
        <v>11.819298984692566</v>
      </c>
      <c r="J93" s="130">
        <v>5.1261859097245122</v>
      </c>
      <c r="L93" s="2"/>
      <c r="M93" s="2"/>
    </row>
    <row r="94" spans="1:13">
      <c r="A94" s="100"/>
      <c r="H94" s="105"/>
      <c r="I94" s="105"/>
      <c r="J94" s="105"/>
      <c r="L94" s="2"/>
      <c r="M94" s="2"/>
    </row>
    <row r="95" spans="1:13">
      <c r="A95" s="100"/>
      <c r="H95" s="105"/>
      <c r="I95" s="105"/>
      <c r="J95" s="105"/>
    </row>
    <row r="96" spans="1:13">
      <c r="A96" s="100"/>
    </row>
    <row r="97" spans="1:1">
      <c r="A97" s="100"/>
    </row>
    <row r="98" spans="1:1">
      <c r="A98" s="100"/>
    </row>
    <row r="99" spans="1:1">
      <c r="A99" s="100"/>
    </row>
    <row r="100" spans="1:1">
      <c r="A100" s="100"/>
    </row>
    <row r="101" spans="1:1">
      <c r="A101" s="100"/>
    </row>
    <row r="102" spans="1:1">
      <c r="A102" s="100"/>
    </row>
    <row r="103" spans="1:1">
      <c r="A103" s="100"/>
    </row>
    <row r="104" spans="1:1">
      <c r="A104" s="100"/>
    </row>
    <row r="105" spans="1:1">
      <c r="A105" s="100"/>
    </row>
    <row r="106" spans="1:1">
      <c r="A106" s="100"/>
    </row>
    <row r="107" spans="1:1">
      <c r="A107" s="100"/>
    </row>
    <row r="108" spans="1:1">
      <c r="A108" s="100"/>
    </row>
    <row r="109" spans="1:1">
      <c r="A109" s="100"/>
    </row>
    <row r="110" spans="1:1">
      <c r="A110" s="100"/>
    </row>
    <row r="111" spans="1:1">
      <c r="A111" s="100"/>
    </row>
    <row r="112" spans="1:1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1">
    <mergeCell ref="H4:J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2023-12-28T11:54:17Z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