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EC Report/New Public Finance Data/Working File All in One/Public Finance table for text/"/>
    </mc:Choice>
  </mc:AlternateContent>
  <xr:revisionPtr revIDLastSave="604" documentId="14_{E75A09C2-1324-46A5-9096-5331F2DBD003}" xr6:coauthVersionLast="47" xr6:coauthVersionMax="47" xr10:uidLastSave="{D2ECAA4A-7A04-4549-AE9B-F4CA0696FF05}"/>
  <bookViews>
    <workbookView xWindow="-120" yWindow="-120" windowWidth="29040" windowHeight="15720" tabRatio="601" xr2:uid="{00000000-000D-0000-FFFF-FFFF00000000}"/>
  </bookViews>
  <sheets>
    <sheet name="Debt and gurantees 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3" i="11" l="1"/>
  <c r="BT53" i="11"/>
  <c r="BS53" i="11"/>
  <c r="BR53" i="11"/>
  <c r="BQ53" i="11"/>
  <c r="BP53" i="11"/>
  <c r="BO53" i="11"/>
  <c r="BU52" i="11"/>
  <c r="BT52" i="11"/>
  <c r="BS52" i="11"/>
  <c r="BR52" i="11"/>
  <c r="BQ52" i="11"/>
  <c r="BP52" i="11"/>
  <c r="BO52" i="11"/>
  <c r="BU51" i="11"/>
  <c r="BU54" i="11" s="1"/>
  <c r="BT51" i="11"/>
  <c r="BT54" i="11" s="1"/>
  <c r="BS51" i="11"/>
  <c r="BR51" i="11"/>
  <c r="BR54" i="11" s="1"/>
  <c r="BQ51" i="11"/>
  <c r="BQ54" i="11" s="1"/>
  <c r="BP51" i="11"/>
  <c r="BP54" i="11" s="1"/>
  <c r="BO51" i="11"/>
  <c r="BO54" i="11" s="1"/>
  <c r="BU50" i="11"/>
  <c r="BT50" i="11"/>
  <c r="BR50" i="11"/>
  <c r="BQ50" i="11"/>
  <c r="BP50" i="11"/>
  <c r="BO50" i="11"/>
  <c r="BU48" i="11"/>
  <c r="BT48" i="11"/>
  <c r="BS48" i="11"/>
  <c r="BR48" i="11"/>
  <c r="BQ48" i="11"/>
  <c r="BP48" i="11"/>
  <c r="BO48" i="11"/>
  <c r="BN5" i="11"/>
  <c r="BO5" i="11"/>
  <c r="BO13" i="11" s="1"/>
  <c r="BP5" i="11"/>
  <c r="BP13" i="11" s="1"/>
  <c r="BQ5" i="11"/>
  <c r="BR5" i="11"/>
  <c r="BS5" i="11"/>
  <c r="BT5" i="11"/>
  <c r="BT11" i="11" s="1"/>
  <c r="BP11" i="11"/>
  <c r="BO11" i="11"/>
  <c r="BS9" i="11"/>
  <c r="BR9" i="11"/>
  <c r="BP9" i="11"/>
  <c r="BO9" i="11"/>
  <c r="BT7" i="11"/>
  <c r="BS7" i="11"/>
  <c r="BR7" i="11"/>
  <c r="BP7" i="11"/>
  <c r="BO7" i="11"/>
  <c r="BP35" i="11"/>
  <c r="BU20" i="11"/>
  <c r="BU26" i="11" s="1"/>
  <c r="BT20" i="11"/>
  <c r="BS20" i="11"/>
  <c r="BR20" i="11"/>
  <c r="BQ20" i="11"/>
  <c r="BP20" i="11"/>
  <c r="BO20" i="11"/>
  <c r="BO27" i="11" s="1"/>
  <c r="BN20" i="11"/>
  <c r="BN27" i="11" s="1"/>
  <c r="BM20" i="11"/>
  <c r="BM27" i="11" s="1"/>
  <c r="BL20" i="11"/>
  <c r="BL27" i="11" s="1"/>
  <c r="BK20" i="11"/>
  <c r="BK27" i="11" s="1"/>
  <c r="BU5" i="11"/>
  <c r="BU27" i="11" s="1"/>
  <c r="BU17" i="11"/>
  <c r="BT17" i="11"/>
  <c r="BS17" i="11"/>
  <c r="BS54" i="11" l="1"/>
  <c r="BS50" i="11"/>
  <c r="BR13" i="11"/>
  <c r="BR11" i="11"/>
  <c r="BS13" i="11"/>
  <c r="BS11" i="11"/>
  <c r="BT13" i="11"/>
  <c r="BT9" i="11"/>
  <c r="BU36" i="11"/>
  <c r="BT36" i="11"/>
  <c r="BS36" i="11"/>
  <c r="BR36" i="11"/>
  <c r="BQ36" i="11"/>
  <c r="BP36" i="11"/>
  <c r="BP37" i="11" s="1"/>
  <c r="BP27" i="11"/>
  <c r="BR35" i="11"/>
  <c r="BR37" i="11" s="1"/>
  <c r="BR27" i="11"/>
  <c r="BS35" i="11"/>
  <c r="BS37" i="11" s="1"/>
  <c r="BS27" i="11"/>
  <c r="BT35" i="11"/>
  <c r="BT37" i="11" s="1"/>
  <c r="BT27" i="11"/>
  <c r="BT32" i="11" s="1"/>
  <c r="BU35" i="11"/>
  <c r="BU37" i="11" s="1"/>
  <c r="BU24" i="11"/>
  <c r="BU22" i="11"/>
  <c r="BT24" i="11"/>
  <c r="BT22" i="11"/>
  <c r="BU16" i="11"/>
  <c r="BU13" i="11"/>
  <c r="BU11" i="11"/>
  <c r="BU9" i="11"/>
  <c r="BU7" i="11"/>
  <c r="BT16" i="11"/>
  <c r="BS16" i="11"/>
  <c r="BP32" i="11" l="1"/>
  <c r="BP33" i="11"/>
  <c r="BR33" i="11"/>
  <c r="BR32" i="11"/>
  <c r="BS29" i="11"/>
  <c r="BS33" i="11"/>
  <c r="BS32" i="11"/>
  <c r="BT29" i="11"/>
  <c r="BT33" i="11"/>
  <c r="BU29" i="11"/>
  <c r="BU33" i="11"/>
  <c r="BU32" i="11"/>
  <c r="BR17" i="11" l="1"/>
  <c r="BQ17" i="11"/>
  <c r="BB54" i="11"/>
  <c r="BA54" i="11"/>
  <c r="AZ54" i="11"/>
  <c r="AY54" i="11"/>
  <c r="AX54" i="11"/>
  <c r="AW54" i="11"/>
  <c r="AV54" i="11"/>
  <c r="AU54" i="11"/>
  <c r="K54" i="11"/>
  <c r="J54" i="11"/>
  <c r="I54" i="11"/>
  <c r="H54" i="11"/>
  <c r="G54" i="11"/>
  <c r="F54" i="11"/>
  <c r="E54" i="11"/>
  <c r="D54" i="11"/>
  <c r="C54" i="11"/>
  <c r="BN53" i="11"/>
  <c r="BN49" i="11" s="1"/>
  <c r="BM53" i="11"/>
  <c r="BM54" i="11" s="1"/>
  <c r="BL53" i="11"/>
  <c r="BL54" i="11" s="1"/>
  <c r="BK53" i="11"/>
  <c r="BK49" i="11" s="1"/>
  <c r="BJ53" i="11"/>
  <c r="BJ49" i="11" s="1"/>
  <c r="BI53" i="11"/>
  <c r="BI49" i="11" s="1"/>
  <c r="BH53" i="11"/>
  <c r="BH49" i="11" s="1"/>
  <c r="BG53" i="11"/>
  <c r="BG52" i="11" s="1"/>
  <c r="BF53" i="11"/>
  <c r="BF54" i="11" s="1"/>
  <c r="BE53" i="11"/>
  <c r="BE54" i="11" s="1"/>
  <c r="BD53" i="11"/>
  <c r="BD54" i="11" s="1"/>
  <c r="BC53" i="11"/>
  <c r="BC49" i="11" s="1"/>
  <c r="R53" i="11"/>
  <c r="R49" i="11" s="1"/>
  <c r="Q53" i="11"/>
  <c r="Q54" i="11" s="1"/>
  <c r="P53" i="11"/>
  <c r="O53" i="11"/>
  <c r="N53" i="11"/>
  <c r="N52" i="11" s="1"/>
  <c r="M53" i="11"/>
  <c r="M52" i="11" s="1"/>
  <c r="L53" i="11"/>
  <c r="L54" i="11" s="1"/>
  <c r="BB52" i="11"/>
  <c r="BA52" i="11"/>
  <c r="AZ52" i="11"/>
  <c r="AY52" i="11"/>
  <c r="AX52" i="11"/>
  <c r="AW52" i="11"/>
  <c r="AV52" i="11"/>
  <c r="AU52" i="11"/>
  <c r="AT52" i="11"/>
  <c r="AS52" i="11"/>
  <c r="AR52" i="11"/>
  <c r="AQ52" i="11"/>
  <c r="AP52" i="11"/>
  <c r="AO52" i="11"/>
  <c r="AN52" i="11"/>
  <c r="AM52" i="11"/>
  <c r="K52" i="11"/>
  <c r="BN51" i="11"/>
  <c r="BM51" i="11"/>
  <c r="BL51" i="11"/>
  <c r="BK51" i="11"/>
  <c r="BJ51" i="11"/>
  <c r="BI51" i="11"/>
  <c r="BH51" i="11"/>
  <c r="BG51" i="11"/>
  <c r="BF51" i="11"/>
  <c r="BE51" i="11"/>
  <c r="BD51" i="11"/>
  <c r="BC51" i="1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B49" i="11"/>
  <c r="BA49" i="11"/>
  <c r="AZ49" i="11"/>
  <c r="AY49" i="11"/>
  <c r="AX49" i="11"/>
  <c r="AW49" i="11"/>
  <c r="AV49" i="11"/>
  <c r="AU49" i="11"/>
  <c r="AT49" i="11"/>
  <c r="AS49" i="11"/>
  <c r="AR49" i="11"/>
  <c r="AQ49" i="11"/>
  <c r="AP49" i="11"/>
  <c r="AO49" i="11"/>
  <c r="AN49" i="11"/>
  <c r="AM49" i="11"/>
  <c r="K49" i="11"/>
  <c r="J49" i="11"/>
  <c r="I49" i="11"/>
  <c r="H49" i="11"/>
  <c r="G49" i="11"/>
  <c r="F49" i="11"/>
  <c r="E49" i="11"/>
  <c r="BN48" i="11"/>
  <c r="BM48" i="11"/>
  <c r="BL48" i="11"/>
  <c r="BK48" i="11"/>
  <c r="BJ48" i="11"/>
  <c r="BI48" i="11"/>
  <c r="BH48" i="11"/>
  <c r="BG48" i="11"/>
  <c r="BF48" i="11"/>
  <c r="BE48" i="11"/>
  <c r="BD48" i="11"/>
  <c r="BC48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O36" i="11"/>
  <c r="BN36" i="11"/>
  <c r="BM36" i="11"/>
  <c r="BL36" i="11"/>
  <c r="AX36" i="11"/>
  <c r="AW36" i="11"/>
  <c r="AV36" i="11"/>
  <c r="AU36" i="11"/>
  <c r="AT36" i="11"/>
  <c r="AS36" i="11"/>
  <c r="AR36" i="11"/>
  <c r="AQ36" i="11"/>
  <c r="AP36" i="11"/>
  <c r="AO36" i="11"/>
  <c r="AN36" i="11"/>
  <c r="AM36" i="11"/>
  <c r="AL36" i="11"/>
  <c r="AK36" i="11"/>
  <c r="AJ36" i="11"/>
  <c r="AI36" i="11"/>
  <c r="AH36" i="11"/>
  <c r="AG36" i="11"/>
  <c r="AF36" i="11"/>
  <c r="AE36" i="11"/>
  <c r="AD36" i="11"/>
  <c r="AC36" i="11"/>
  <c r="AB36" i="11"/>
  <c r="AA36" i="11"/>
  <c r="Z36" i="11"/>
  <c r="Y36" i="11"/>
  <c r="X36" i="11"/>
  <c r="W36" i="11"/>
  <c r="V36" i="11"/>
  <c r="U36" i="11"/>
  <c r="T36" i="11"/>
  <c r="S36" i="11"/>
  <c r="BO35" i="11"/>
  <c r="BN35" i="11"/>
  <c r="BM35" i="11"/>
  <c r="BL35" i="11"/>
  <c r="BK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BO29" i="11"/>
  <c r="BN29" i="11"/>
  <c r="BM29" i="11"/>
  <c r="BL29" i="11"/>
  <c r="BK36" i="11"/>
  <c r="BJ20" i="11"/>
  <c r="BJ22" i="11" s="1"/>
  <c r="BI20" i="11"/>
  <c r="BI22" i="11" s="1"/>
  <c r="BH20" i="11"/>
  <c r="BH36" i="11" s="1"/>
  <c r="BG20" i="11"/>
  <c r="BF20" i="11"/>
  <c r="BF22" i="11" s="1"/>
  <c r="BE20" i="11"/>
  <c r="BD20" i="11"/>
  <c r="BC20" i="11"/>
  <c r="BC24" i="11" s="1"/>
  <c r="BB20" i="11"/>
  <c r="BB22" i="11" s="1"/>
  <c r="BA20" i="11"/>
  <c r="BA24" i="11" s="1"/>
  <c r="AZ20" i="11"/>
  <c r="AZ24" i="11" s="1"/>
  <c r="AY20" i="11"/>
  <c r="AY24" i="11" s="1"/>
  <c r="R20" i="11"/>
  <c r="R24" i="11" s="1"/>
  <c r="Q20" i="11"/>
  <c r="P20" i="11"/>
  <c r="P24" i="11" s="1"/>
  <c r="O20" i="11"/>
  <c r="O22" i="11" s="1"/>
  <c r="N20" i="11"/>
  <c r="N24" i="11" s="1"/>
  <c r="M20" i="11"/>
  <c r="M24" i="11" s="1"/>
  <c r="L20" i="11"/>
  <c r="L22" i="11" s="1"/>
  <c r="K20" i="11"/>
  <c r="J20" i="11"/>
  <c r="J22" i="11" s="1"/>
  <c r="I20" i="11"/>
  <c r="I24" i="11" s="1"/>
  <c r="H20" i="11"/>
  <c r="H24" i="11" s="1"/>
  <c r="G20" i="11"/>
  <c r="G22" i="11" s="1"/>
  <c r="F20" i="11"/>
  <c r="F22" i="11" s="1"/>
  <c r="E20" i="11"/>
  <c r="D20" i="11"/>
  <c r="D24" i="11" s="1"/>
  <c r="C20" i="11"/>
  <c r="C22" i="11" s="1"/>
  <c r="BI17" i="11"/>
  <c r="BH17" i="11"/>
  <c r="BG17" i="11"/>
  <c r="BF17" i="11"/>
  <c r="BE17" i="11"/>
  <c r="BD17" i="11"/>
  <c r="BC17" i="11"/>
  <c r="BB17" i="11"/>
  <c r="BA17" i="11"/>
  <c r="AZ17" i="11"/>
  <c r="AY17" i="11"/>
  <c r="BK16" i="11"/>
  <c r="BK13" i="11"/>
  <c r="BK11" i="11"/>
  <c r="BK9" i="11"/>
  <c r="BK7" i="11"/>
  <c r="BJ5" i="11"/>
  <c r="BJ35" i="11" s="1"/>
  <c r="BI5" i="11"/>
  <c r="BI35" i="11" s="1"/>
  <c r="BH5" i="11"/>
  <c r="BH9" i="11" s="1"/>
  <c r="BG5" i="11"/>
  <c r="BG11" i="11" s="1"/>
  <c r="BF5" i="11"/>
  <c r="BF13" i="11" s="1"/>
  <c r="BE5" i="11"/>
  <c r="BE7" i="11" s="1"/>
  <c r="BD5" i="11"/>
  <c r="BD7" i="11" s="1"/>
  <c r="BC5" i="11"/>
  <c r="BC7" i="11" s="1"/>
  <c r="BB5" i="11"/>
  <c r="BB11" i="11" s="1"/>
  <c r="BA5" i="11"/>
  <c r="BA13" i="11" s="1"/>
  <c r="AZ5" i="11"/>
  <c r="AZ11" i="11" s="1"/>
  <c r="AY5" i="11"/>
  <c r="AY7" i="11" s="1"/>
  <c r="V5" i="11"/>
  <c r="V32" i="11" s="1"/>
  <c r="U5" i="11"/>
  <c r="U32" i="11" s="1"/>
  <c r="T5" i="11"/>
  <c r="T32" i="11" s="1"/>
  <c r="S5" i="11"/>
  <c r="S11" i="11" s="1"/>
  <c r="R5" i="11"/>
  <c r="R11" i="11" s="1"/>
  <c r="Q5" i="11"/>
  <c r="Q35" i="11" s="1"/>
  <c r="P5" i="11"/>
  <c r="P11" i="11" s="1"/>
  <c r="O5" i="11"/>
  <c r="O11" i="11" s="1"/>
  <c r="N5" i="11"/>
  <c r="N7" i="11" s="1"/>
  <c r="M5" i="11"/>
  <c r="M35" i="11" s="1"/>
  <c r="L5" i="11"/>
  <c r="K5" i="11"/>
  <c r="K7" i="11" s="1"/>
  <c r="J5" i="11"/>
  <c r="J9" i="11" s="1"/>
  <c r="I5" i="11"/>
  <c r="I9" i="11" s="1"/>
  <c r="H5" i="11"/>
  <c r="H9" i="11" s="1"/>
  <c r="G5" i="11"/>
  <c r="G9" i="11" s="1"/>
  <c r="F5" i="11"/>
  <c r="F35" i="11" s="1"/>
  <c r="E5" i="11"/>
  <c r="E9" i="11" s="1"/>
  <c r="D5" i="11"/>
  <c r="D7" i="11" s="1"/>
  <c r="C5" i="11"/>
  <c r="BQ7" i="11" l="1"/>
  <c r="BQ9" i="11"/>
  <c r="BQ13" i="11"/>
  <c r="BQ11" i="11"/>
  <c r="BQ35" i="11"/>
  <c r="BQ37" i="11" s="1"/>
  <c r="BQ27" i="11"/>
  <c r="AR37" i="11"/>
  <c r="AF37" i="11"/>
  <c r="BR16" i="11"/>
  <c r="BR22" i="11"/>
  <c r="BR24" i="11"/>
  <c r="BQ16" i="11"/>
  <c r="BQ22" i="11"/>
  <c r="BQ24" i="11"/>
  <c r="BA36" i="11"/>
  <c r="BB36" i="11"/>
  <c r="BF7" i="11"/>
  <c r="BG7" i="11"/>
  <c r="AG37" i="11"/>
  <c r="AS37" i="11"/>
  <c r="R52" i="11"/>
  <c r="BH13" i="11"/>
  <c r="AH37" i="11"/>
  <c r="X37" i="11"/>
  <c r="G24" i="11"/>
  <c r="R35" i="11"/>
  <c r="J24" i="11"/>
  <c r="S35" i="11"/>
  <c r="S37" i="11" s="1"/>
  <c r="J36" i="11"/>
  <c r="BE52" i="11"/>
  <c r="F9" i="11"/>
  <c r="BB24" i="11"/>
  <c r="P36" i="11"/>
  <c r="BJ24" i="11"/>
  <c r="AK37" i="11"/>
  <c r="Y37" i="11"/>
  <c r="BG16" i="11"/>
  <c r="BK24" i="11"/>
  <c r="AW37" i="11"/>
  <c r="BF16" i="11"/>
  <c r="R7" i="11"/>
  <c r="R9" i="11"/>
  <c r="S9" i="11"/>
  <c r="Z37" i="11"/>
  <c r="AL37" i="11"/>
  <c r="AX37" i="11"/>
  <c r="BF9" i="11"/>
  <c r="BF35" i="11"/>
  <c r="BD49" i="11"/>
  <c r="Q11" i="11"/>
  <c r="H22" i="11"/>
  <c r="W37" i="11"/>
  <c r="BE49" i="11"/>
  <c r="BM52" i="11"/>
  <c r="P7" i="11"/>
  <c r="BH11" i="11"/>
  <c r="AZ22" i="11"/>
  <c r="Q7" i="11"/>
  <c r="C24" i="11"/>
  <c r="AE37" i="11"/>
  <c r="BM49" i="11"/>
  <c r="BK22" i="11"/>
  <c r="AY27" i="11"/>
  <c r="AY32" i="11" s="1"/>
  <c r="BF27" i="11"/>
  <c r="BF32" i="11" s="1"/>
  <c r="BG27" i="11"/>
  <c r="BG32" i="11" s="1"/>
  <c r="BK29" i="11"/>
  <c r="AI37" i="11"/>
  <c r="I36" i="11"/>
  <c r="AA37" i="11"/>
  <c r="AY36" i="11"/>
  <c r="F24" i="11"/>
  <c r="AJ37" i="11"/>
  <c r="AV37" i="11"/>
  <c r="AB37" i="11"/>
  <c r="AZ36" i="11"/>
  <c r="BJ11" i="11"/>
  <c r="R36" i="11"/>
  <c r="E7" i="11"/>
  <c r="F7" i="11"/>
  <c r="I22" i="11"/>
  <c r="BL37" i="11"/>
  <c r="G7" i="11"/>
  <c r="Q9" i="11"/>
  <c r="BG13" i="11"/>
  <c r="BG24" i="11"/>
  <c r="BM37" i="11"/>
  <c r="BK37" i="11"/>
  <c r="BI9" i="11"/>
  <c r="BJ9" i="11"/>
  <c r="BJ16" i="11"/>
  <c r="BJ27" i="11"/>
  <c r="BJ32" i="11" s="1"/>
  <c r="AY13" i="11"/>
  <c r="V35" i="11"/>
  <c r="V37" i="11" s="1"/>
  <c r="BF36" i="11"/>
  <c r="BF49" i="11"/>
  <c r="BJ7" i="11"/>
  <c r="AY11" i="11"/>
  <c r="R22" i="11"/>
  <c r="D27" i="11"/>
  <c r="D33" i="11" s="1"/>
  <c r="BD27" i="11"/>
  <c r="BD33" i="11" s="1"/>
  <c r="V9" i="11"/>
  <c r="AY22" i="11"/>
  <c r="F27" i="11"/>
  <c r="F33" i="11" s="1"/>
  <c r="C36" i="11"/>
  <c r="BF52" i="11"/>
  <c r="BE27" i="11"/>
  <c r="BE32" i="11" s="1"/>
  <c r="D9" i="11"/>
  <c r="AY9" i="11"/>
  <c r="AY16" i="11"/>
  <c r="G27" i="11"/>
  <c r="G32" i="11" s="1"/>
  <c r="E35" i="11"/>
  <c r="AM37" i="11"/>
  <c r="AY35" i="11"/>
  <c r="D36" i="11"/>
  <c r="AU37" i="11"/>
  <c r="BH54" i="11"/>
  <c r="S7" i="11"/>
  <c r="AZ9" i="11"/>
  <c r="BE11" i="11"/>
  <c r="BD16" i="11"/>
  <c r="D22" i="11"/>
  <c r="BA22" i="11"/>
  <c r="O24" i="11"/>
  <c r="M27" i="11"/>
  <c r="M33" i="11" s="1"/>
  <c r="BE35" i="11"/>
  <c r="F36" i="11"/>
  <c r="F37" i="11" s="1"/>
  <c r="BH52" i="11"/>
  <c r="R54" i="11"/>
  <c r="BI54" i="11"/>
  <c r="BI16" i="11"/>
  <c r="BH24" i="11"/>
  <c r="BI7" i="11"/>
  <c r="BA11" i="11"/>
  <c r="AT37" i="11"/>
  <c r="BE16" i="11"/>
  <c r="N27" i="11"/>
  <c r="N33" i="11" s="1"/>
  <c r="G35" i="11"/>
  <c r="G36" i="11"/>
  <c r="BI52" i="11"/>
  <c r="BJ54" i="11"/>
  <c r="V13" i="11"/>
  <c r="U35" i="11"/>
  <c r="U37" i="11" s="1"/>
  <c r="L27" i="11"/>
  <c r="L33" i="11" s="1"/>
  <c r="K9" i="11"/>
  <c r="AQ37" i="11"/>
  <c r="P22" i="11"/>
  <c r="BG36" i="11"/>
  <c r="BJ36" i="11"/>
  <c r="BJ37" i="11" s="1"/>
  <c r="U7" i="11"/>
  <c r="V7" i="11"/>
  <c r="BG9" i="11"/>
  <c r="BI11" i="11"/>
  <c r="BH22" i="11"/>
  <c r="R27" i="11"/>
  <c r="R32" i="11" s="1"/>
  <c r="S32" i="11"/>
  <c r="N35" i="11"/>
  <c r="BG35" i="11"/>
  <c r="H36" i="11"/>
  <c r="BO37" i="11"/>
  <c r="BJ52" i="11"/>
  <c r="E22" i="11"/>
  <c r="E36" i="11"/>
  <c r="Q24" i="11"/>
  <c r="Q27" i="11"/>
  <c r="Q32" i="11" s="1"/>
  <c r="Q22" i="11"/>
  <c r="E24" i="11"/>
  <c r="C9" i="11"/>
  <c r="C27" i="11"/>
  <c r="C32" i="11" s="1"/>
  <c r="C35" i="11"/>
  <c r="C7" i="11"/>
  <c r="O7" i="11"/>
  <c r="N9" i="11"/>
  <c r="BB27" i="11"/>
  <c r="BB33" i="11" s="1"/>
  <c r="BP29" i="11"/>
  <c r="BG54" i="11"/>
  <c r="BG49" i="11"/>
  <c r="BI27" i="11"/>
  <c r="BI32" i="11" s="1"/>
  <c r="H35" i="11"/>
  <c r="H7" i="11"/>
  <c r="T35" i="11"/>
  <c r="T37" i="11" s="1"/>
  <c r="T9" i="11"/>
  <c r="T11" i="11"/>
  <c r="BH27" i="11"/>
  <c r="BH33" i="11" s="1"/>
  <c r="BH7" i="11"/>
  <c r="BH35" i="11"/>
  <c r="BH37" i="11" s="1"/>
  <c r="AZ13" i="11"/>
  <c r="K36" i="11"/>
  <c r="K22" i="11"/>
  <c r="K24" i="11"/>
  <c r="BC36" i="11"/>
  <c r="BC22" i="11"/>
  <c r="BH16" i="11"/>
  <c r="L36" i="11"/>
  <c r="L24" i="11"/>
  <c r="BD36" i="11"/>
  <c r="BD22" i="11"/>
  <c r="BD24" i="11"/>
  <c r="H27" i="11"/>
  <c r="H33" i="11" s="1"/>
  <c r="L35" i="11"/>
  <c r="BL49" i="11"/>
  <c r="T7" i="11"/>
  <c r="M36" i="11"/>
  <c r="M37" i="11" s="1"/>
  <c r="M22" i="11"/>
  <c r="BE22" i="11"/>
  <c r="BE36" i="11"/>
  <c r="BE24" i="11"/>
  <c r="O54" i="11"/>
  <c r="O52" i="11"/>
  <c r="O49" i="11"/>
  <c r="BK54" i="11"/>
  <c r="BK52" i="11"/>
  <c r="P54" i="11"/>
  <c r="P52" i="11"/>
  <c r="P49" i="11"/>
  <c r="L9" i="11"/>
  <c r="AZ7" i="11"/>
  <c r="AZ35" i="11"/>
  <c r="BA35" i="11"/>
  <c r="BA7" i="11"/>
  <c r="BA9" i="11"/>
  <c r="BN32" i="11"/>
  <c r="BB16" i="11"/>
  <c r="BB35" i="11"/>
  <c r="BB7" i="11"/>
  <c r="BB13" i="11"/>
  <c r="BB9" i="11"/>
  <c r="BI36" i="11"/>
  <c r="BI37" i="11" s="1"/>
  <c r="BO32" i="11"/>
  <c r="BN33" i="11"/>
  <c r="O27" i="11"/>
  <c r="O32" i="11" s="1"/>
  <c r="O9" i="11"/>
  <c r="O35" i="11"/>
  <c r="BC16" i="11"/>
  <c r="BC35" i="11"/>
  <c r="BC13" i="11"/>
  <c r="BC9" i="11"/>
  <c r="BC11" i="11"/>
  <c r="BC27" i="11"/>
  <c r="BC33" i="11" s="1"/>
  <c r="L7" i="11"/>
  <c r="AZ16" i="11"/>
  <c r="AZ27" i="11"/>
  <c r="AZ33" i="11" s="1"/>
  <c r="BO33" i="11"/>
  <c r="Q36" i="11"/>
  <c r="Q37" i="11" s="1"/>
  <c r="BA16" i="11"/>
  <c r="BI24" i="11"/>
  <c r="BA27" i="11"/>
  <c r="BA33" i="11" s="1"/>
  <c r="BL52" i="11"/>
  <c r="BI13" i="11"/>
  <c r="N22" i="11"/>
  <c r="I27" i="11"/>
  <c r="I33" i="11" s="1"/>
  <c r="I35" i="11"/>
  <c r="BN54" i="11"/>
  <c r="BN52" i="11"/>
  <c r="J7" i="11"/>
  <c r="U11" i="11"/>
  <c r="BJ13" i="11"/>
  <c r="J27" i="11"/>
  <c r="J33" i="11" s="1"/>
  <c r="BL32" i="11"/>
  <c r="BL33" i="11"/>
  <c r="J35" i="11"/>
  <c r="Q49" i="11"/>
  <c r="BC54" i="11"/>
  <c r="BC52" i="11"/>
  <c r="BE9" i="11"/>
  <c r="V11" i="11"/>
  <c r="U13" i="11"/>
  <c r="BG22" i="11"/>
  <c r="BF24" i="11"/>
  <c r="K27" i="11"/>
  <c r="K32" i="11" s="1"/>
  <c r="BM32" i="11"/>
  <c r="BM33" i="11"/>
  <c r="K35" i="11"/>
  <c r="Q52" i="11"/>
  <c r="AN37" i="11"/>
  <c r="BN37" i="11"/>
  <c r="L52" i="11"/>
  <c r="L49" i="11"/>
  <c r="P27" i="11"/>
  <c r="P9" i="11"/>
  <c r="BD35" i="11"/>
  <c r="BD13" i="11"/>
  <c r="BD9" i="11"/>
  <c r="P35" i="11"/>
  <c r="AC37" i="11"/>
  <c r="AO37" i="11"/>
  <c r="N36" i="11"/>
  <c r="M49" i="11"/>
  <c r="M54" i="11"/>
  <c r="I7" i="11"/>
  <c r="U9" i="11"/>
  <c r="BD11" i="11"/>
  <c r="BE13" i="11"/>
  <c r="E27" i="11"/>
  <c r="E32" i="11" s="1"/>
  <c r="D35" i="11"/>
  <c r="AD37" i="11"/>
  <c r="AP37" i="11"/>
  <c r="O36" i="11"/>
  <c r="N49" i="11"/>
  <c r="N54" i="11"/>
  <c r="BF11" i="11"/>
  <c r="BD52" i="11"/>
  <c r="BQ33" i="11" l="1"/>
  <c r="BQ32" i="11"/>
  <c r="BR29" i="11"/>
  <c r="BF37" i="11"/>
  <c r="BB37" i="11"/>
  <c r="BQ29" i="11"/>
  <c r="R37" i="11"/>
  <c r="BA37" i="11"/>
  <c r="BG37" i="11"/>
  <c r="I37" i="11"/>
  <c r="H37" i="11"/>
  <c r="BD32" i="11"/>
  <c r="J37" i="11"/>
  <c r="BJ33" i="11"/>
  <c r="Q33" i="11"/>
  <c r="P37" i="11"/>
  <c r="L32" i="11"/>
  <c r="D32" i="11"/>
  <c r="AY37" i="11"/>
  <c r="AY33" i="11"/>
  <c r="I32" i="11"/>
  <c r="C37" i="11"/>
  <c r="AZ32" i="11"/>
  <c r="K33" i="11"/>
  <c r="BK32" i="11"/>
  <c r="F32" i="11"/>
  <c r="AZ37" i="11"/>
  <c r="N32" i="11"/>
  <c r="BE37" i="11"/>
  <c r="O33" i="11"/>
  <c r="BK33" i="11"/>
  <c r="BF33" i="11"/>
  <c r="BG33" i="11"/>
  <c r="N37" i="11"/>
  <c r="D37" i="11"/>
  <c r="G37" i="11"/>
  <c r="BE33" i="11"/>
  <c r="K37" i="11"/>
  <c r="E37" i="11"/>
  <c r="R33" i="11"/>
  <c r="BA32" i="11"/>
  <c r="M32" i="11"/>
  <c r="G33" i="11"/>
  <c r="BI33" i="11"/>
  <c r="C33" i="11"/>
  <c r="BC32" i="11"/>
  <c r="BH32" i="11"/>
  <c r="L37" i="11"/>
  <c r="H32" i="11"/>
  <c r="P32" i="11"/>
  <c r="P33" i="11"/>
  <c r="J32" i="11"/>
  <c r="BC37" i="11"/>
  <c r="E33" i="11"/>
  <c r="O37" i="11"/>
  <c r="BD37" i="11"/>
  <c r="BB32" i="11"/>
  <c r="BS24" i="11" l="1"/>
  <c r="BS22" i="11"/>
</calcChain>
</file>

<file path=xl/sharedStrings.xml><?xml version="1.0" encoding="utf-8"?>
<sst xmlns="http://schemas.openxmlformats.org/spreadsheetml/2006/main" count="223" uniqueCount="55">
  <si>
    <t>Table 1:  Central Government debt (N$ million)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</si>
  <si>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</si>
  <si>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</si>
  <si>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</si>
  <si>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</si>
  <si>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</si>
  <si>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</si>
  <si>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</si>
  <si>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</si>
  <si>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</si>
  <si>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</si>
  <si>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</si>
  <si>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</si>
  <si>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</si>
  <si>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</si>
  <si>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</si>
  <si>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</si>
  <si>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</si>
  <si>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</si>
  <si>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Q1</t>
  </si>
  <si>
    <t>Q2</t>
  </si>
  <si>
    <t>Q3</t>
  </si>
  <si>
    <t>Q4</t>
  </si>
  <si>
    <t>GDP</t>
  </si>
  <si>
    <t>Foreign debt stock</t>
  </si>
  <si>
    <t xml:space="preserve">   Bilateral</t>
  </si>
  <si>
    <t xml:space="preserve">   As % of total</t>
  </si>
  <si>
    <t xml:space="preserve">   Multilateral</t>
  </si>
  <si>
    <t>Eurobond</t>
  </si>
  <si>
    <t>JSE listed bonds</t>
  </si>
  <si>
    <t>External   debt excluding Rand</t>
  </si>
  <si>
    <t xml:space="preserve">As % of total </t>
  </si>
  <si>
    <t>Total Debt service</t>
  </si>
  <si>
    <t xml:space="preserve">   Domestic debt service</t>
  </si>
  <si>
    <t xml:space="preserve">   External debt service</t>
  </si>
  <si>
    <t>Domestic debt stock</t>
  </si>
  <si>
    <t xml:space="preserve">   Treasury bills</t>
  </si>
  <si>
    <t xml:space="preserve">   Internal registered stock</t>
  </si>
  <si>
    <t>Gross Central Government debt</t>
  </si>
  <si>
    <t>Government deposits with depository corporations</t>
  </si>
  <si>
    <t>Net Central Government debt</t>
  </si>
  <si>
    <t>Proportion of total debt</t>
  </si>
  <si>
    <t xml:space="preserve">  Foreign debt stock</t>
  </si>
  <si>
    <t xml:space="preserve">  Domestic debt stock</t>
  </si>
  <si>
    <t>As % of GDP</t>
  </si>
  <si>
    <t xml:space="preserve">  Total debt</t>
  </si>
  <si>
    <t>Source: MoF and BoN</t>
  </si>
  <si>
    <t>Table 2:  Central Government loan guarantees (N$ million)</t>
  </si>
  <si>
    <t>Domestic Guarantees</t>
  </si>
  <si>
    <t>As % of Total Guarantees</t>
  </si>
  <si>
    <t>Foreign Guarantees</t>
  </si>
  <si>
    <t>Total Guarantees</t>
  </si>
  <si>
    <t>Source:  BoN and MoF</t>
  </si>
  <si>
    <t>RFP</t>
  </si>
  <si>
    <t xml:space="preserve">   As % of total domestic debt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</si>
</sst>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_(* #,##0.0000_);_(* \(#,##0.00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</cellStyleXfs>
  <cellXfs count="87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0" xfId="0" applyFont="1" applyFill="1"/>
    <xf numFmtId="165" fontId="3" fillId="2" borderId="0" xfId="0" applyNumberFormat="1" applyFont="1" applyFill="1"/>
    <xf numFmtId="0" fontId="0" fillId="2" borderId="0" xfId="0" applyFill="1"/>
    <xf numFmtId="168" fontId="2" fillId="2" borderId="1" xfId="1" applyNumberFormat="1" applyFont="1" applyFill="1" applyBorder="1" applyAlignment="1">
      <alignment horizontal="left"/>
    </xf>
    <xf numFmtId="168" fontId="2" fillId="2" borderId="1" xfId="1" applyNumberFormat="1" applyFont="1" applyFill="1" applyBorder="1"/>
    <xf numFmtId="167" fontId="9" fillId="2" borderId="1" xfId="1" applyNumberFormat="1" applyFont="1" applyFill="1" applyBorder="1" applyAlignment="1">
      <alignment horizontal="left"/>
    </xf>
    <xf numFmtId="167" fontId="9" fillId="2" borderId="1" xfId="1" applyNumberFormat="1" applyFont="1" applyFill="1" applyBorder="1"/>
    <xf numFmtId="166" fontId="6" fillId="2" borderId="0" xfId="0" applyNumberFormat="1" applyFont="1" applyFill="1"/>
    <xf numFmtId="168" fontId="2" fillId="2" borderId="0" xfId="1" applyNumberFormat="1" applyFont="1" applyFill="1"/>
    <xf numFmtId="165" fontId="2" fillId="2" borderId="0" xfId="0" applyNumberFormat="1" applyFont="1" applyFill="1"/>
    <xf numFmtId="168" fontId="2" fillId="2" borderId="2" xfId="1" applyNumberFormat="1" applyFont="1" applyFill="1" applyBorder="1"/>
    <xf numFmtId="166" fontId="6" fillId="2" borderId="3" xfId="0" applyNumberFormat="1" applyFont="1" applyFill="1" applyBorder="1"/>
    <xf numFmtId="168" fontId="2" fillId="2" borderId="3" xfId="1" applyNumberFormat="1" applyFont="1" applyFill="1" applyBorder="1"/>
    <xf numFmtId="165" fontId="2" fillId="2" borderId="3" xfId="0" applyNumberFormat="1" applyFont="1" applyFill="1" applyBorder="1"/>
    <xf numFmtId="168" fontId="2" fillId="2" borderId="4" xfId="1" applyNumberFormat="1" applyFont="1" applyFill="1" applyBorder="1"/>
    <xf numFmtId="0" fontId="6" fillId="2" borderId="5" xfId="0" applyFont="1" applyFill="1" applyBorder="1"/>
    <xf numFmtId="0" fontId="2" fillId="2" borderId="5" xfId="0" applyFont="1" applyFill="1" applyBorder="1" applyAlignment="1">
      <alignment horizontal="left" indent="1"/>
    </xf>
    <xf numFmtId="168" fontId="6" fillId="2" borderId="3" xfId="1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167" fontId="9" fillId="2" borderId="6" xfId="1" applyNumberFormat="1" applyFont="1" applyFill="1" applyBorder="1"/>
    <xf numFmtId="166" fontId="6" fillId="2" borderId="1" xfId="0" applyNumberFormat="1" applyFont="1" applyFill="1" applyBorder="1"/>
    <xf numFmtId="165" fontId="2" fillId="2" borderId="1" xfId="0" applyNumberFormat="1" applyFont="1" applyFill="1" applyBorder="1"/>
    <xf numFmtId="168" fontId="2" fillId="2" borderId="7" xfId="1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indent="1"/>
    </xf>
    <xf numFmtId="167" fontId="9" fillId="2" borderId="8" xfId="1" applyNumberFormat="1" applyFont="1" applyFill="1" applyBorder="1"/>
    <xf numFmtId="0" fontId="6" fillId="2" borderId="9" xfId="0" applyFont="1" applyFill="1" applyBorder="1" applyAlignment="1">
      <alignment horizontal="center"/>
    </xf>
    <xf numFmtId="168" fontId="10" fillId="2" borderId="1" xfId="1" applyNumberFormat="1" applyFont="1" applyFill="1" applyBorder="1"/>
    <xf numFmtId="167" fontId="0" fillId="0" borderId="0" xfId="1" applyNumberFormat="1" applyFont="1"/>
    <xf numFmtId="168" fontId="11" fillId="2" borderId="1" xfId="1" applyNumberFormat="1" applyFont="1" applyFill="1" applyBorder="1" applyAlignment="1">
      <alignment horizontal="left"/>
    </xf>
    <xf numFmtId="168" fontId="11" fillId="2" borderId="1" xfId="1" applyNumberFormat="1" applyFont="1" applyFill="1" applyBorder="1"/>
    <xf numFmtId="166" fontId="6" fillId="2" borderId="5" xfId="0" applyNumberFormat="1" applyFont="1" applyFill="1" applyBorder="1"/>
    <xf numFmtId="167" fontId="6" fillId="2" borderId="1" xfId="1" applyNumberFormat="1" applyFont="1" applyFill="1" applyBorder="1" applyAlignment="1">
      <alignment horizontal="left"/>
    </xf>
    <xf numFmtId="167" fontId="2" fillId="2" borderId="1" xfId="1" applyNumberFormat="1" applyFont="1" applyFill="1" applyBorder="1" applyAlignment="1">
      <alignment horizontal="left"/>
    </xf>
    <xf numFmtId="3" fontId="6" fillId="2" borderId="1" xfId="0" applyNumberFormat="1" applyFont="1" applyFill="1" applyBorder="1"/>
    <xf numFmtId="3" fontId="2" fillId="2" borderId="0" xfId="0" applyNumberFormat="1" applyFont="1" applyFill="1"/>
    <xf numFmtId="167" fontId="2" fillId="2" borderId="5" xfId="1" applyNumberFormat="1" applyFont="1" applyFill="1" applyBorder="1" applyAlignment="1">
      <alignment horizontal="left"/>
    </xf>
    <xf numFmtId="168" fontId="10" fillId="2" borderId="0" xfId="1" applyNumberFormat="1" applyFont="1" applyFill="1"/>
    <xf numFmtId="0" fontId="6" fillId="2" borderId="10" xfId="0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left"/>
    </xf>
    <xf numFmtId="170" fontId="2" fillId="2" borderId="1" xfId="1" applyNumberFormat="1" applyFont="1" applyFill="1" applyBorder="1" applyAlignment="1">
      <alignment horizontal="left"/>
    </xf>
    <xf numFmtId="3" fontId="6" fillId="2" borderId="3" xfId="0" applyNumberFormat="1" applyFont="1" applyFill="1" applyBorder="1"/>
    <xf numFmtId="3" fontId="6" fillId="2" borderId="5" xfId="0" applyNumberFormat="1" applyFont="1" applyFill="1" applyBorder="1"/>
    <xf numFmtId="167" fontId="6" fillId="2" borderId="3" xfId="1" applyNumberFormat="1" applyFont="1" applyFill="1" applyBorder="1" applyAlignment="1">
      <alignment horizontal="left"/>
    </xf>
    <xf numFmtId="167" fontId="10" fillId="2" borderId="1" xfId="1" applyNumberFormat="1" applyFont="1" applyFill="1" applyBorder="1" applyAlignment="1">
      <alignment horizontal="left"/>
    </xf>
    <xf numFmtId="168" fontId="10" fillId="2" borderId="1" xfId="1" applyNumberFormat="1" applyFont="1" applyFill="1" applyBorder="1" applyAlignment="1">
      <alignment horizontal="left"/>
    </xf>
    <xf numFmtId="169" fontId="6" fillId="2" borderId="1" xfId="1" applyNumberFormat="1" applyFont="1" applyFill="1" applyBorder="1" applyAlignment="1">
      <alignment horizontal="left"/>
    </xf>
    <xf numFmtId="170" fontId="6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/>
    <xf numFmtId="168" fontId="2" fillId="2" borderId="5" xfId="1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167" fontId="9" fillId="2" borderId="6" xfId="1" applyNumberFormat="1" applyFont="1" applyFill="1" applyBorder="1" applyAlignment="1">
      <alignment horizontal="left"/>
    </xf>
    <xf numFmtId="167" fontId="2" fillId="2" borderId="3" xfId="1" applyNumberFormat="1" applyFont="1" applyFill="1" applyBorder="1" applyAlignment="1">
      <alignment horizontal="left"/>
    </xf>
    <xf numFmtId="168" fontId="2" fillId="2" borderId="3" xfId="1" applyNumberFormat="1" applyFont="1" applyFill="1" applyBorder="1" applyAlignment="1">
      <alignment horizontal="left"/>
    </xf>
    <xf numFmtId="168" fontId="6" fillId="2" borderId="1" xfId="1" applyNumberFormat="1" applyFont="1" applyFill="1" applyBorder="1" applyAlignment="1">
      <alignment horizontal="left"/>
    </xf>
    <xf numFmtId="170" fontId="2" fillId="2" borderId="3" xfId="1" applyNumberFormat="1" applyFont="1" applyFill="1" applyBorder="1" applyAlignment="1">
      <alignment horizontal="left"/>
    </xf>
    <xf numFmtId="170" fontId="2" fillId="2" borderId="3" xfId="1" applyNumberFormat="1" applyFont="1" applyFill="1" applyBorder="1" applyAlignment="1"/>
    <xf numFmtId="170" fontId="2" fillId="2" borderId="1" xfId="1" applyNumberFormat="1" applyFont="1" applyFill="1" applyBorder="1" applyAlignment="1"/>
    <xf numFmtId="0" fontId="6" fillId="2" borderId="4" xfId="0" applyFont="1" applyFill="1" applyBorder="1" applyAlignment="1">
      <alignment horizontal="center"/>
    </xf>
    <xf numFmtId="168" fontId="0" fillId="0" borderId="0" xfId="1" applyNumberFormat="1" applyFont="1"/>
    <xf numFmtId="0" fontId="6" fillId="2" borderId="1" xfId="0" applyFont="1" applyFill="1" applyBorder="1" applyAlignment="1">
      <alignment horizontal="left"/>
    </xf>
    <xf numFmtId="168" fontId="6" fillId="2" borderId="4" xfId="1" applyNumberFormat="1" applyFont="1" applyFill="1" applyBorder="1"/>
    <xf numFmtId="168" fontId="6" fillId="2" borderId="7" xfId="1" applyNumberFormat="1" applyFont="1" applyFill="1" applyBorder="1"/>
    <xf numFmtId="167" fontId="6" fillId="2" borderId="1" xfId="1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0" fillId="0" borderId="13" xfId="0" applyBorder="1"/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</cellXfs>
  <cellStyles count="7">
    <cellStyle name="Comma" xfId="1" builtinId="3"/>
    <cellStyle name="Comma 2 2" xfId="2" xr:uid="{00000000-0005-0000-0000-000001000000}"/>
    <cellStyle name="Comma 2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02AC-2ECE-4613-96D3-DF6A2642A6EA}">
  <sheetPr>
    <pageSetUpPr fitToPage="1"/>
  </sheetPr>
  <dimension ref="A1:BV64"/>
  <sheetViews>
    <sheetView tabSelected="1" zoomScaleNormal="100" workbookViewId="0">
      <pane xSplit="2" ySplit="3" topLeftCell="BE42" activePane="bottomRight" state="frozen"/>
      <selection pane="topRight" activeCell="C1" sqref="C1"/>
      <selection pane="bottomLeft" activeCell="A5" sqref="A5"/>
      <selection pane="bottomRight" activeCell="BL61" sqref="BL61:BM61"/>
    </sheetView>
  </sheetViews>
  <sheetFormatPr defaultRowHeight="12.75" x14ac:dyDescent="0.2"/>
  <cols>
    <col min="1" max="1" width="3.7109375" customWidth="1"/>
    <col min="2" max="2" width="21.28515625" customWidth="1"/>
    <col min="3" max="4" width="9.140625" customWidth="1"/>
    <col min="5" max="5" width="10.42578125" customWidth="1"/>
    <col min="6" max="7" width="9.140625" customWidth="1"/>
    <col min="8" max="8" width="9.85546875" customWidth="1"/>
    <col min="9" max="9" width="11" customWidth="1"/>
    <col min="10" max="11" width="8.140625" customWidth="1"/>
    <col min="12" max="12" width="10" customWidth="1"/>
    <col min="13" max="14" width="8.140625" customWidth="1"/>
    <col min="15" max="19" width="10.140625" customWidth="1"/>
    <col min="20" max="20" width="10.7109375" customWidth="1"/>
    <col min="21" max="21" width="9.140625" customWidth="1"/>
    <col min="22" max="22" width="9.85546875" customWidth="1"/>
    <col min="23" max="23" width="10.28515625" customWidth="1"/>
    <col min="24" max="32" width="9.140625" customWidth="1"/>
    <col min="33" max="34" width="9.5703125" customWidth="1"/>
    <col min="35" max="41" width="8.5703125" customWidth="1"/>
    <col min="42" max="45" width="8.85546875" customWidth="1"/>
    <col min="46" max="52" width="9.5703125" customWidth="1"/>
    <col min="53" max="59" width="9.85546875" customWidth="1"/>
    <col min="60" max="70" width="9.42578125" customWidth="1"/>
    <col min="71" max="72" width="11.140625" customWidth="1"/>
  </cols>
  <sheetData>
    <row r="1" spans="1:74" x14ac:dyDescent="0.2">
      <c r="B1" s="3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AG1" s="39"/>
      <c r="AH1" s="39"/>
      <c r="AI1" s="39"/>
      <c r="AJ1" s="39"/>
    </row>
    <row r="2" spans="1:74" x14ac:dyDescent="0.2">
      <c r="B2" s="26"/>
      <c r="C2" s="79" t="s">
        <v>1</v>
      </c>
      <c r="D2" s="80"/>
      <c r="E2" s="80"/>
      <c r="F2" s="85"/>
      <c r="G2" s="79" t="s">
        <v>2</v>
      </c>
      <c r="H2" s="80"/>
      <c r="I2" s="80"/>
      <c r="J2" s="85"/>
      <c r="K2" s="79" t="s">
        <v>3</v>
      </c>
      <c r="L2" s="80"/>
      <c r="M2" s="80"/>
      <c r="N2" s="85"/>
      <c r="O2" s="79" t="s">
        <v>4</v>
      </c>
      <c r="P2" s="80"/>
      <c r="Q2" s="80"/>
      <c r="R2" s="85"/>
      <c r="S2" s="79" t="s">
        <v>5</v>
      </c>
      <c r="T2" s="80"/>
      <c r="U2" s="80"/>
      <c r="V2" s="85"/>
      <c r="W2" s="77" t="s">
        <v>6</v>
      </c>
      <c r="X2" s="78"/>
      <c r="Y2" s="78"/>
      <c r="Z2" s="86"/>
      <c r="AA2" s="77" t="s">
        <v>7</v>
      </c>
      <c r="AB2" s="78"/>
      <c r="AC2" s="78"/>
      <c r="AD2" s="86"/>
      <c r="AE2" s="77" t="s">
        <v>8</v>
      </c>
      <c r="AF2" s="78"/>
      <c r="AG2" s="78"/>
      <c r="AH2" s="86"/>
      <c r="AI2" s="77" t="s">
        <v>9</v>
      </c>
      <c r="AJ2" s="78"/>
      <c r="AK2" s="78"/>
      <c r="AL2" s="86"/>
      <c r="AM2" s="77" t="s">
        <v>10</v>
      </c>
      <c r="AN2" s="78"/>
      <c r="AO2" s="78"/>
      <c r="AP2" s="86"/>
      <c r="AQ2" s="77" t="s">
        <v>11</v>
      </c>
      <c r="AR2" s="78"/>
      <c r="AS2" s="78"/>
      <c r="AT2" s="86"/>
      <c r="AU2" s="77" t="s">
        <v>12</v>
      </c>
      <c r="AV2" s="78"/>
      <c r="AW2" s="78"/>
      <c r="AX2" s="86"/>
      <c r="AY2" s="77" t="s">
        <v>13</v>
      </c>
      <c r="AZ2" s="78"/>
      <c r="BA2" s="78"/>
      <c r="BB2" s="86"/>
      <c r="BC2" s="77" t="s">
        <v>14</v>
      </c>
      <c r="BD2" s="78"/>
      <c r="BE2" s="78"/>
      <c r="BF2" s="86"/>
      <c r="BG2" s="77" t="s">
        <v>15</v>
      </c>
      <c r="BH2" s="78"/>
      <c r="BI2" s="78"/>
      <c r="BJ2" s="86"/>
      <c r="BK2" s="77" t="s">
        <v>16</v>
      </c>
      <c r="BL2" s="78"/>
      <c r="BM2" s="78"/>
      <c r="BN2" s="86"/>
      <c r="BO2" s="77" t="s">
        <v>17</v>
      </c>
      <c r="BP2" s="78"/>
      <c r="BQ2" s="78"/>
      <c r="BR2" s="78"/>
      <c r="BS2" s="77" t="s">
        <v>18</v>
      </c>
      <c r="BT2" s="81"/>
      <c r="BU2" s="82"/>
    </row>
    <row r="3" spans="1:74" x14ac:dyDescent="0.2">
      <c r="B3" s="27"/>
      <c r="C3" s="28" t="s">
        <v>19</v>
      </c>
      <c r="D3" s="28" t="s">
        <v>20</v>
      </c>
      <c r="E3" s="28" t="s">
        <v>21</v>
      </c>
      <c r="F3" s="28" t="s">
        <v>22</v>
      </c>
      <c r="G3" s="28" t="s">
        <v>19</v>
      </c>
      <c r="H3" s="28" t="s">
        <v>20</v>
      </c>
      <c r="I3" s="28" t="s">
        <v>21</v>
      </c>
      <c r="J3" s="28" t="s">
        <v>22</v>
      </c>
      <c r="K3" s="28" t="s">
        <v>19</v>
      </c>
      <c r="L3" s="28" t="s">
        <v>20</v>
      </c>
      <c r="M3" s="28" t="s">
        <v>21</v>
      </c>
      <c r="N3" s="28" t="s">
        <v>22</v>
      </c>
      <c r="O3" s="28" t="s">
        <v>19</v>
      </c>
      <c r="P3" s="28" t="s">
        <v>20</v>
      </c>
      <c r="Q3" s="28" t="s">
        <v>21</v>
      </c>
      <c r="R3" s="28" t="s">
        <v>22</v>
      </c>
      <c r="S3" s="28" t="s">
        <v>19</v>
      </c>
      <c r="T3" s="28" t="s">
        <v>20</v>
      </c>
      <c r="U3" s="28" t="s">
        <v>21</v>
      </c>
      <c r="V3" s="37" t="s">
        <v>22</v>
      </c>
      <c r="W3" s="28" t="s">
        <v>19</v>
      </c>
      <c r="X3" s="28" t="s">
        <v>20</v>
      </c>
      <c r="Y3" s="28" t="s">
        <v>21</v>
      </c>
      <c r="Z3" s="37" t="s">
        <v>22</v>
      </c>
      <c r="AA3" s="28" t="s">
        <v>19</v>
      </c>
      <c r="AB3" s="28" t="s">
        <v>20</v>
      </c>
      <c r="AC3" s="28" t="s">
        <v>21</v>
      </c>
      <c r="AD3" s="37" t="s">
        <v>22</v>
      </c>
      <c r="AE3" s="28" t="s">
        <v>19</v>
      </c>
      <c r="AF3" s="28" t="s">
        <v>20</v>
      </c>
      <c r="AG3" s="28" t="s">
        <v>21</v>
      </c>
      <c r="AH3" s="37" t="s">
        <v>22</v>
      </c>
      <c r="AI3" s="28" t="s">
        <v>19</v>
      </c>
      <c r="AJ3" s="28" t="s">
        <v>20</v>
      </c>
      <c r="AK3" s="28" t="s">
        <v>21</v>
      </c>
      <c r="AL3" s="37" t="s">
        <v>22</v>
      </c>
      <c r="AM3" s="28" t="s">
        <v>19</v>
      </c>
      <c r="AN3" s="28" t="s">
        <v>20</v>
      </c>
      <c r="AO3" s="28" t="s">
        <v>21</v>
      </c>
      <c r="AP3" s="28" t="s">
        <v>22</v>
      </c>
      <c r="AQ3" s="28" t="s">
        <v>19</v>
      </c>
      <c r="AR3" s="49" t="s">
        <v>20</v>
      </c>
      <c r="AS3" s="49" t="s">
        <v>21</v>
      </c>
      <c r="AT3" s="62" t="s">
        <v>22</v>
      </c>
      <c r="AU3" s="28" t="s">
        <v>19</v>
      </c>
      <c r="AV3" s="28" t="s">
        <v>20</v>
      </c>
      <c r="AW3" s="28" t="s">
        <v>21</v>
      </c>
      <c r="AX3" s="28" t="s">
        <v>22</v>
      </c>
      <c r="AY3" s="28" t="s">
        <v>19</v>
      </c>
      <c r="AZ3" s="28" t="s">
        <v>20</v>
      </c>
      <c r="BA3" s="28" t="s">
        <v>21</v>
      </c>
      <c r="BB3" s="28" t="s">
        <v>22</v>
      </c>
      <c r="BC3" s="28" t="s">
        <v>19</v>
      </c>
      <c r="BD3" s="28" t="s">
        <v>20</v>
      </c>
      <c r="BE3" s="28" t="s">
        <v>21</v>
      </c>
      <c r="BF3" s="28" t="s">
        <v>22</v>
      </c>
      <c r="BG3" s="28" t="s">
        <v>19</v>
      </c>
      <c r="BH3" s="28" t="s">
        <v>20</v>
      </c>
      <c r="BI3" s="28" t="s">
        <v>21</v>
      </c>
      <c r="BJ3" s="28" t="s">
        <v>22</v>
      </c>
      <c r="BK3" s="28" t="s">
        <v>19</v>
      </c>
      <c r="BL3" s="28" t="s">
        <v>20</v>
      </c>
      <c r="BM3" s="28" t="s">
        <v>21</v>
      </c>
      <c r="BN3" s="28" t="s">
        <v>22</v>
      </c>
      <c r="BO3" s="49" t="s">
        <v>19</v>
      </c>
      <c r="BP3" s="49" t="s">
        <v>20</v>
      </c>
      <c r="BQ3" s="49" t="s">
        <v>21</v>
      </c>
      <c r="BR3" s="62" t="s">
        <v>22</v>
      </c>
      <c r="BS3" s="37" t="s">
        <v>19</v>
      </c>
      <c r="BT3" s="76" t="s">
        <v>20</v>
      </c>
      <c r="BU3" s="70" t="s">
        <v>21</v>
      </c>
    </row>
    <row r="4" spans="1:74" s="2" customFormat="1" ht="16.5" customHeight="1" x14ac:dyDescent="0.2">
      <c r="B4" s="6" t="s">
        <v>23</v>
      </c>
      <c r="C4" s="14">
        <v>71234.5</v>
      </c>
      <c r="D4" s="14">
        <v>71234.5</v>
      </c>
      <c r="E4" s="14">
        <v>71234.5</v>
      </c>
      <c r="F4" s="14">
        <v>71234.5</v>
      </c>
      <c r="G4" s="14">
        <v>77039.5</v>
      </c>
      <c r="H4" s="14">
        <v>77039.5</v>
      </c>
      <c r="I4" s="14">
        <v>77039.5</v>
      </c>
      <c r="J4" s="14">
        <v>77039.5</v>
      </c>
      <c r="K4" s="14">
        <v>84476.25</v>
      </c>
      <c r="L4" s="14">
        <v>84476.25</v>
      </c>
      <c r="M4" s="14">
        <v>84476.25</v>
      </c>
      <c r="N4" s="14">
        <v>84476.25</v>
      </c>
      <c r="O4" s="36">
        <v>94297.25</v>
      </c>
      <c r="P4" s="36">
        <v>94297.25</v>
      </c>
      <c r="Q4" s="36">
        <v>94297.25</v>
      </c>
      <c r="R4" s="36">
        <v>94297.25</v>
      </c>
      <c r="S4" s="29">
        <v>109425.61920428276</v>
      </c>
      <c r="T4" s="29">
        <v>109425.61920428276</v>
      </c>
      <c r="U4" s="29">
        <v>109425.61920428276</v>
      </c>
      <c r="V4" s="29">
        <v>109425.61920428276</v>
      </c>
      <c r="W4" s="14">
        <v>121327.88466024399</v>
      </c>
      <c r="X4" s="14">
        <v>121327.88466024399</v>
      </c>
      <c r="Y4" s="14">
        <v>117423.14892578125</v>
      </c>
      <c r="Z4" s="13">
        <v>120601.8376159668</v>
      </c>
      <c r="AA4" s="13">
        <v>124784.73968505859</v>
      </c>
      <c r="AB4" s="13">
        <v>129183.91857910156</v>
      </c>
      <c r="AC4" s="13">
        <v>134835.97305297852</v>
      </c>
      <c r="AD4" s="13">
        <v>139748.14904785156</v>
      </c>
      <c r="AE4" s="13">
        <v>141739.07070922852</v>
      </c>
      <c r="AF4" s="13">
        <v>143468.22055053711</v>
      </c>
      <c r="AG4" s="13">
        <v>146018.64910888672</v>
      </c>
      <c r="AH4" s="13">
        <v>148993.53491210938</v>
      </c>
      <c r="AI4" s="13">
        <v>150622.94866943359</v>
      </c>
      <c r="AJ4" s="13">
        <v>154091.40658569336</v>
      </c>
      <c r="AK4" s="13">
        <v>157707.6750793457</v>
      </c>
      <c r="AL4" s="13">
        <v>160831.30065917969</v>
      </c>
      <c r="AM4" s="13">
        <v>164337.76177978516</v>
      </c>
      <c r="AN4" s="13">
        <v>168593.90115356445</v>
      </c>
      <c r="AO4" s="13">
        <v>171570.01254272461</v>
      </c>
      <c r="AP4" s="13">
        <v>175135.77813720703</v>
      </c>
      <c r="AQ4" s="13">
        <v>178944.57473754883</v>
      </c>
      <c r="AR4" s="13">
        <v>179879.32913208008</v>
      </c>
      <c r="AS4" s="13">
        <v>181067.04275512695</v>
      </c>
      <c r="AT4" s="63">
        <v>180890.65737915039</v>
      </c>
      <c r="AU4" s="54">
        <v>181001.54574584961</v>
      </c>
      <c r="AV4" s="54">
        <v>180503.970703125</v>
      </c>
      <c r="AW4" s="54">
        <v>181210.79473876953</v>
      </c>
      <c r="AX4" s="54">
        <v>180183.40112304688</v>
      </c>
      <c r="AY4" s="54">
        <v>174243.07028198242</v>
      </c>
      <c r="AZ4" s="54">
        <v>174243.07028198242</v>
      </c>
      <c r="BA4" s="54">
        <v>174243.07028198242</v>
      </c>
      <c r="BB4" s="54">
        <v>174243.07028198242</v>
      </c>
      <c r="BC4" s="54">
        <v>176208.29104614258</v>
      </c>
      <c r="BD4" s="54">
        <v>178172.12628173828</v>
      </c>
      <c r="BE4" s="54">
        <v>183292.31536865234</v>
      </c>
      <c r="BF4" s="54">
        <v>187085.68325805664</v>
      </c>
      <c r="BG4" s="54">
        <v>213313.39251708984</v>
      </c>
      <c r="BH4" s="54">
        <v>213313.39251708984</v>
      </c>
      <c r="BI4" s="54">
        <v>213313.39251708984</v>
      </c>
      <c r="BJ4" s="54">
        <v>213313.39251708984</v>
      </c>
      <c r="BK4" s="54">
        <v>235263.20971679688</v>
      </c>
      <c r="BL4" s="54">
        <v>235263.20971679688</v>
      </c>
      <c r="BM4" s="54">
        <v>235263.20971679688</v>
      </c>
      <c r="BN4" s="54">
        <v>235263.20971679688</v>
      </c>
      <c r="BO4" s="43">
        <v>256972.09066772461</v>
      </c>
      <c r="BP4" s="43">
        <v>256972.09066772461</v>
      </c>
      <c r="BQ4" s="43">
        <v>256972.09066772461</v>
      </c>
      <c r="BR4" s="43">
        <v>256972.09066772461</v>
      </c>
      <c r="BS4" s="43">
        <v>262573.11032104492</v>
      </c>
      <c r="BT4" s="43">
        <v>264548.8332824707</v>
      </c>
      <c r="BU4" s="43">
        <v>269768.1867980957</v>
      </c>
      <c r="BV4"/>
    </row>
    <row r="5" spans="1:74" s="2" customFormat="1" x14ac:dyDescent="0.2">
      <c r="B5" s="6" t="s">
        <v>24</v>
      </c>
      <c r="C5" s="43">
        <f t="shared" ref="C5:N5" si="0">C6+C8</f>
        <v>3264.363866032098</v>
      </c>
      <c r="D5" s="43">
        <f t="shared" si="0"/>
        <v>3424.2039077913232</v>
      </c>
      <c r="E5" s="43">
        <f t="shared" si="0"/>
        <v>3690.2090965919224</v>
      </c>
      <c r="F5" s="43">
        <f t="shared" si="0"/>
        <v>3733.7611467141446</v>
      </c>
      <c r="G5" s="43">
        <f t="shared" si="0"/>
        <v>3320.6855711517246</v>
      </c>
      <c r="H5" s="43">
        <f t="shared" si="0"/>
        <v>3049.9042837481534</v>
      </c>
      <c r="I5" s="43">
        <f t="shared" si="0"/>
        <v>3322</v>
      </c>
      <c r="J5" s="43">
        <f t="shared" si="0"/>
        <v>3046.519407887431</v>
      </c>
      <c r="K5" s="43">
        <f t="shared" si="0"/>
        <v>2929.7211249553543</v>
      </c>
      <c r="L5" s="43">
        <f t="shared" si="0"/>
        <v>3046.9720942255913</v>
      </c>
      <c r="M5" s="43">
        <f t="shared" si="0"/>
        <v>2986.0849209960716</v>
      </c>
      <c r="N5" s="43">
        <f t="shared" si="0"/>
        <v>3237.1</v>
      </c>
      <c r="O5" s="43">
        <f t="shared" ref="O5:V5" si="1">O6+O8+O10+O12</f>
        <v>3195.34</v>
      </c>
      <c r="P5" s="43">
        <f t="shared" si="1"/>
        <v>3906.2879999999996</v>
      </c>
      <c r="Q5" s="43">
        <f t="shared" si="1"/>
        <v>7903.4560000000001</v>
      </c>
      <c r="R5" s="43">
        <f t="shared" si="1"/>
        <v>7482.6810000000005</v>
      </c>
      <c r="S5" s="43">
        <f t="shared" si="1"/>
        <v>8080.7000000000007</v>
      </c>
      <c r="T5" s="43">
        <f t="shared" si="1"/>
        <v>8056</v>
      </c>
      <c r="U5" s="43">
        <f t="shared" si="1"/>
        <v>9040.2999999999993</v>
      </c>
      <c r="V5" s="43">
        <f t="shared" si="1"/>
        <v>9508.6</v>
      </c>
      <c r="W5" s="43">
        <v>10171.152336236679</v>
      </c>
      <c r="X5" s="43">
        <v>10473.620240719003</v>
      </c>
      <c r="Y5" s="43">
        <v>10876.638560962856</v>
      </c>
      <c r="Z5" s="43">
        <v>11033.916102555977</v>
      </c>
      <c r="AA5" s="43">
        <v>11048.605297700238</v>
      </c>
      <c r="AB5" s="43">
        <v>11380.895974693862</v>
      </c>
      <c r="AC5" s="66">
        <v>11429.824439964066</v>
      </c>
      <c r="AD5" s="43">
        <v>12060.823422446481</v>
      </c>
      <c r="AE5" s="43">
        <v>13009.019794397009</v>
      </c>
      <c r="AF5" s="43">
        <v>15345.637932610985</v>
      </c>
      <c r="AG5" s="43">
        <v>28332.145530891219</v>
      </c>
      <c r="AH5" s="43">
        <v>27449.589908048649</v>
      </c>
      <c r="AI5" s="43">
        <v>27288.561647165607</v>
      </c>
      <c r="AJ5" s="43">
        <v>26086.49601631429</v>
      </c>
      <c r="AK5" s="43">
        <v>25261.601740918304</v>
      </c>
      <c r="AL5" s="43">
        <v>25044.849315070067</v>
      </c>
      <c r="AM5" s="43">
        <v>27686.484698386579</v>
      </c>
      <c r="AN5" s="43">
        <v>28248.810913136535</v>
      </c>
      <c r="AO5" s="43">
        <v>26425.871856326903</v>
      </c>
      <c r="AP5" s="43">
        <v>25423.53979119088</v>
      </c>
      <c r="AQ5" s="43">
        <v>28340.267589767573</v>
      </c>
      <c r="AR5" s="43">
        <v>28681.093836169675</v>
      </c>
      <c r="AS5" s="43">
        <v>32155.639760702645</v>
      </c>
      <c r="AT5" s="50">
        <v>32223.489719216479</v>
      </c>
      <c r="AU5" s="50">
        <v>31100.679016074733</v>
      </c>
      <c r="AV5" s="50">
        <v>32410.823623778277</v>
      </c>
      <c r="AW5" s="50">
        <v>30851.7</v>
      </c>
      <c r="AX5" s="50">
        <v>36684.753935773486</v>
      </c>
      <c r="AY5" s="43">
        <f t="shared" ref="AY5:BI5" si="2">AY6+AY8+AY10+AY12</f>
        <v>34924.189798003768</v>
      </c>
      <c r="AZ5" s="43">
        <f>AZ6+AZ8+AZ10+AZ12</f>
        <v>36441.122335167594</v>
      </c>
      <c r="BA5" s="43">
        <f t="shared" si="2"/>
        <v>33065.011812404373</v>
      </c>
      <c r="BB5" s="43">
        <f>BB6+BB8+BB10+BB12</f>
        <v>33363.622288768434</v>
      </c>
      <c r="BC5" s="43">
        <f>BC6+BC8+BC10+BC12</f>
        <v>37868.678721890254</v>
      </c>
      <c r="BD5" s="43">
        <f>BD6+BD8+BD10+BD12</f>
        <v>38946.150123334242</v>
      </c>
      <c r="BE5" s="43">
        <f t="shared" si="2"/>
        <v>32487.550559275471</v>
      </c>
      <c r="BF5" s="43">
        <f t="shared" si="2"/>
        <v>30713.993613731451</v>
      </c>
      <c r="BG5" s="43">
        <f t="shared" si="2"/>
        <v>32496.375103171562</v>
      </c>
      <c r="BH5" s="43">
        <f t="shared" si="2"/>
        <v>34176.566572545373</v>
      </c>
      <c r="BI5" s="43">
        <f t="shared" si="2"/>
        <v>34094.607110000376</v>
      </c>
      <c r="BJ5" s="50">
        <f>BJ6+BJ8+BJ10+BJ12</f>
        <v>36674.433220453226</v>
      </c>
      <c r="BK5" s="43">
        <v>37544.935290327528</v>
      </c>
      <c r="BL5" s="43">
        <v>37541.936184822567</v>
      </c>
      <c r="BM5" s="43">
        <v>37305.47823030554</v>
      </c>
      <c r="BN5" s="43">
        <f t="shared" ref="BN5" si="3">BN6+BN8+BN10+BN12</f>
        <v>38818.98512699928</v>
      </c>
      <c r="BO5" s="43">
        <f t="shared" ref="BO5" si="4">BO6+BO8+BO10+BO12</f>
        <v>38494.825763605782</v>
      </c>
      <c r="BP5" s="43">
        <f t="shared" ref="BP5" si="5">BP6+BP8+BP10+BP12</f>
        <v>36379.645966185264</v>
      </c>
      <c r="BQ5" s="43">
        <f t="shared" ref="BQ5" si="6">BQ6+BQ8+BQ10+BQ12</f>
        <v>37800.764113813508</v>
      </c>
      <c r="BR5" s="43">
        <f t="shared" ref="BR5" si="7">BR6+BR8+BR10+BR12</f>
        <v>37476.565884001029</v>
      </c>
      <c r="BS5" s="43">
        <f t="shared" ref="BS5" si="8">BS6+BS8+BS10+BS12</f>
        <v>36347.904393354831</v>
      </c>
      <c r="BT5" s="43">
        <f t="shared" ref="BT5" si="9">BT6+BT8+BT10+BT12</f>
        <v>34261.783757154742</v>
      </c>
      <c r="BU5" s="43">
        <f t="shared" ref="BU5" si="10">BU6+BU8+BU10+BU12</f>
        <v>20374.960293916258</v>
      </c>
      <c r="BV5"/>
    </row>
    <row r="6" spans="1:74" x14ac:dyDescent="0.2">
      <c r="A6" s="2"/>
      <c r="B6" s="5" t="s">
        <v>25</v>
      </c>
      <c r="C6" s="44">
        <v>1390.2454267700002</v>
      </c>
      <c r="D6" s="44">
        <v>1362.89</v>
      </c>
      <c r="E6" s="44">
        <v>1536.1623540230021</v>
      </c>
      <c r="F6" s="44">
        <v>1511.4493887792023</v>
      </c>
      <c r="G6" s="44">
        <v>1310.3</v>
      </c>
      <c r="H6" s="44">
        <v>1132.5999999999999</v>
      </c>
      <c r="I6" s="44">
        <v>1425.4</v>
      </c>
      <c r="J6" s="44">
        <v>1119.4477569291462</v>
      </c>
      <c r="K6" s="44">
        <v>1007.5461876522775</v>
      </c>
      <c r="L6" s="44">
        <v>1038.5720942255912</v>
      </c>
      <c r="M6" s="44">
        <v>980.26805127250816</v>
      </c>
      <c r="N6" s="44">
        <v>1130</v>
      </c>
      <c r="O6" s="44">
        <v>1150</v>
      </c>
      <c r="P6" s="44">
        <v>1315.597</v>
      </c>
      <c r="Q6" s="44">
        <v>1293.4559999999999</v>
      </c>
      <c r="R6" s="44">
        <v>1244.2809999999999</v>
      </c>
      <c r="S6" s="44">
        <v>1267.9000000000001</v>
      </c>
      <c r="T6" s="44">
        <v>1277.4000000000001</v>
      </c>
      <c r="U6" s="44">
        <v>1313.6</v>
      </c>
      <c r="V6" s="44">
        <v>1408.9</v>
      </c>
      <c r="W6" s="44">
        <v>1515.712238633552</v>
      </c>
      <c r="X6" s="44">
        <v>1812.387333823624</v>
      </c>
      <c r="Y6" s="44">
        <v>1938.4431544766805</v>
      </c>
      <c r="Z6" s="44">
        <v>2060.4320962140582</v>
      </c>
      <c r="AA6" s="44">
        <v>2085.0246325498802</v>
      </c>
      <c r="AB6" s="44">
        <v>2200.4926060943485</v>
      </c>
      <c r="AC6" s="44">
        <v>2176.6073615460709</v>
      </c>
      <c r="AD6" s="44">
        <v>2638.2531210374518</v>
      </c>
      <c r="AE6" s="44">
        <v>2652.5179274764891</v>
      </c>
      <c r="AF6" s="44">
        <v>3280.4236248279444</v>
      </c>
      <c r="AG6" s="44">
        <v>3549.2018165842151</v>
      </c>
      <c r="AH6" s="44">
        <v>3556.1450643243052</v>
      </c>
      <c r="AI6" s="44">
        <v>3420.0051757262709</v>
      </c>
      <c r="AJ6" s="44">
        <v>3238.1388771031438</v>
      </c>
      <c r="AK6" s="44">
        <v>2997.4789088453904</v>
      </c>
      <c r="AL6" s="44">
        <v>2996.1595719312368</v>
      </c>
      <c r="AM6" s="44">
        <v>3027.7874862381668</v>
      </c>
      <c r="AN6" s="44">
        <v>3115.7113583620812</v>
      </c>
      <c r="AO6" s="44">
        <v>2879.0025797177477</v>
      </c>
      <c r="AP6" s="44">
        <v>2812.3509009723052</v>
      </c>
      <c r="AQ6" s="44">
        <v>3079.7532585161289</v>
      </c>
      <c r="AR6" s="44">
        <v>3009.7731635980103</v>
      </c>
      <c r="AS6" s="44">
        <v>3027.0459279678093</v>
      </c>
      <c r="AT6" s="47">
        <v>3024.6570996464998</v>
      </c>
      <c r="AU6" s="44">
        <v>2912.9897034270721</v>
      </c>
      <c r="AV6" s="44">
        <v>2967.4340938640466</v>
      </c>
      <c r="AW6" s="44">
        <v>2722.7</v>
      </c>
      <c r="AX6" s="64">
        <v>3321.0472896397382</v>
      </c>
      <c r="AY6" s="64">
        <v>3181.410883886133</v>
      </c>
      <c r="AZ6" s="64">
        <v>3160.7304754758952</v>
      </c>
      <c r="BA6" s="64">
        <v>2803.9417077862549</v>
      </c>
      <c r="BB6" s="64">
        <v>2741.9241123634492</v>
      </c>
      <c r="BC6" s="64">
        <v>2628.9736408968952</v>
      </c>
      <c r="BD6" s="44">
        <v>2685.4142138190864</v>
      </c>
      <c r="BE6" s="44">
        <v>2792.346058461208</v>
      </c>
      <c r="BF6" s="44">
        <v>2471.7006325463822</v>
      </c>
      <c r="BG6" s="44">
        <v>2576.6447942432983</v>
      </c>
      <c r="BH6" s="44">
        <v>2602.3811243667965</v>
      </c>
      <c r="BI6" s="44">
        <v>2504.4780684133798</v>
      </c>
      <c r="BJ6" s="47">
        <v>4033.0212963971267</v>
      </c>
      <c r="BK6" s="44">
        <v>4006.8732911568823</v>
      </c>
      <c r="BL6" s="44">
        <v>4129.2664119089641</v>
      </c>
      <c r="BM6" s="44">
        <v>4219.5979731367361</v>
      </c>
      <c r="BN6" s="44">
        <v>5651.1102639613991</v>
      </c>
      <c r="BO6" s="44">
        <v>6013.7049102165092</v>
      </c>
      <c r="BP6" s="44">
        <v>5914.6052283651388</v>
      </c>
      <c r="BQ6" s="44">
        <v>6024.3200724085864</v>
      </c>
      <c r="BR6" s="64">
        <v>5997.1053405257226</v>
      </c>
      <c r="BS6" s="64">
        <v>6123.0671675938338</v>
      </c>
      <c r="BT6" s="64">
        <v>6059.9663509130269</v>
      </c>
      <c r="BU6" s="44">
        <v>6142.1120185083837</v>
      </c>
    </row>
    <row r="7" spans="1:74" x14ac:dyDescent="0.2">
      <c r="B7" s="7" t="s">
        <v>26</v>
      </c>
      <c r="C7" s="11">
        <f t="shared" ref="C7:V7" si="11">C6/C5*100</f>
        <v>42.588555805204166</v>
      </c>
      <c r="D7" s="11">
        <f t="shared" si="11"/>
        <v>39.801660085105453</v>
      </c>
      <c r="E7" s="11">
        <f t="shared" si="11"/>
        <v>41.628057213389845</v>
      </c>
      <c r="F7" s="11">
        <f t="shared" si="11"/>
        <v>40.48061269557472</v>
      </c>
      <c r="G7" s="11">
        <f t="shared" si="11"/>
        <v>39.458719349496988</v>
      </c>
      <c r="H7" s="11">
        <f t="shared" si="11"/>
        <v>37.135591632669239</v>
      </c>
      <c r="I7" s="11">
        <f t="shared" si="11"/>
        <v>42.907886815171587</v>
      </c>
      <c r="J7" s="11">
        <f t="shared" si="11"/>
        <v>36.745137878685384</v>
      </c>
      <c r="K7" s="11">
        <f t="shared" si="11"/>
        <v>34.390515160982474</v>
      </c>
      <c r="L7" s="11">
        <f t="shared" si="11"/>
        <v>34.085382540713795</v>
      </c>
      <c r="M7" s="11">
        <v>32.827869173443304</v>
      </c>
      <c r="N7" s="11">
        <f t="shared" si="11"/>
        <v>34.907787834790398</v>
      </c>
      <c r="O7" s="11">
        <f t="shared" si="11"/>
        <v>35.989910306884397</v>
      </c>
      <c r="P7" s="11">
        <f t="shared" si="11"/>
        <v>33.678955571120206</v>
      </c>
      <c r="Q7" s="11">
        <f t="shared" si="11"/>
        <v>16.36570128308426</v>
      </c>
      <c r="R7" s="11">
        <f t="shared" si="11"/>
        <v>16.628812587360066</v>
      </c>
      <c r="S7" s="11">
        <f t="shared" si="11"/>
        <v>15.690472360067817</v>
      </c>
      <c r="T7" s="11">
        <f t="shared" si="11"/>
        <v>15.856504468718969</v>
      </c>
      <c r="U7" s="11">
        <f t="shared" si="11"/>
        <v>14.530491244759578</v>
      </c>
      <c r="V7" s="11">
        <f t="shared" si="11"/>
        <v>14.81711292934817</v>
      </c>
      <c r="W7" s="11">
        <v>14.902069977199503</v>
      </c>
      <c r="X7" s="11">
        <v>17.304306363691545</v>
      </c>
      <c r="Y7" s="11">
        <v>17.822079345671295</v>
      </c>
      <c r="Z7" s="11">
        <v>18.673624822439645</v>
      </c>
      <c r="AA7" s="11">
        <v>18.871383096506101</v>
      </c>
      <c r="AB7" s="11">
        <v>19.334968099060763</v>
      </c>
      <c r="AC7" s="11">
        <v>19.043226542794685</v>
      </c>
      <c r="AD7" s="11">
        <v>21.87456883024571</v>
      </c>
      <c r="AE7" s="11">
        <v>20.389836970030057</v>
      </c>
      <c r="AF7" s="11">
        <v>21.376912704663276</v>
      </c>
      <c r="AG7" s="11">
        <v>12.527119814185744</v>
      </c>
      <c r="AH7" s="11">
        <v>12.955184672109027</v>
      </c>
      <c r="AI7" s="11">
        <v>12.532742545928571</v>
      </c>
      <c r="AJ7" s="11">
        <v>12.413084820123167</v>
      </c>
      <c r="AK7" s="11">
        <v>12.414345574596762</v>
      </c>
      <c r="AL7" s="11">
        <v>12.414345574596762</v>
      </c>
      <c r="AM7" s="11">
        <v>10.935976593715454</v>
      </c>
      <c r="AN7" s="11">
        <v>11.029531005544673</v>
      </c>
      <c r="AO7" s="11">
        <v>10.894636117856049</v>
      </c>
      <c r="AP7" s="11">
        <v>11.061995788433716</v>
      </c>
      <c r="AQ7" s="11">
        <v>10.867057795982465</v>
      </c>
      <c r="AR7" s="11">
        <v>10.493927396180375</v>
      </c>
      <c r="AS7" s="11">
        <v>9.4137325535881811</v>
      </c>
      <c r="AT7" s="61">
        <v>9.3864976326345726</v>
      </c>
      <c r="AU7" s="61">
        <v>9.3663218797295738</v>
      </c>
      <c r="AV7" s="61">
        <v>9.1556886313959076</v>
      </c>
      <c r="AW7" s="61">
        <v>8.8251214681848964</v>
      </c>
      <c r="AX7" s="61">
        <v>9.0529359838534642</v>
      </c>
      <c r="AY7" s="11">
        <f t="shared" ref="AY7:BK7" si="12">AY6/AY5*100</f>
        <v>9.1094765613373774</v>
      </c>
      <c r="AZ7" s="44">
        <f t="shared" si="12"/>
        <v>8.6735266998778044</v>
      </c>
      <c r="BA7" s="11">
        <f t="shared" si="12"/>
        <v>8.4800868171302248</v>
      </c>
      <c r="BB7" s="11">
        <f t="shared" si="12"/>
        <v>8.218304621217623</v>
      </c>
      <c r="BC7" s="11">
        <f t="shared" si="12"/>
        <v>6.9423431966143534</v>
      </c>
      <c r="BD7" s="11">
        <f t="shared" si="12"/>
        <v>6.8951981269392375</v>
      </c>
      <c r="BE7" s="11">
        <f t="shared" si="12"/>
        <v>8.5951264727280883</v>
      </c>
      <c r="BF7" s="11">
        <f t="shared" si="12"/>
        <v>8.0474739417844603</v>
      </c>
      <c r="BG7" s="11">
        <f t="shared" si="12"/>
        <v>7.9290221942072066</v>
      </c>
      <c r="BH7" s="11">
        <f t="shared" si="12"/>
        <v>7.6145189097413146</v>
      </c>
      <c r="BI7" s="11">
        <f t="shared" si="12"/>
        <v>7.3456721772247224</v>
      </c>
      <c r="BJ7" s="11">
        <f t="shared" si="12"/>
        <v>10.996819697674081</v>
      </c>
      <c r="BK7" s="11">
        <f t="shared" si="12"/>
        <v>10.672207210300209</v>
      </c>
      <c r="BL7" s="11">
        <v>10.999076849899771</v>
      </c>
      <c r="BM7" s="11">
        <v>11.310933871660962</v>
      </c>
      <c r="BN7" s="11">
        <v>14.55759403671518</v>
      </c>
      <c r="BO7" s="11">
        <f t="shared" ref="BO7:BT7" si="13">BO6/BO5*100</f>
        <v>15.622112299315964</v>
      </c>
      <c r="BP7" s="11">
        <f t="shared" si="13"/>
        <v>16.258006561863578</v>
      </c>
      <c r="BQ7" s="11">
        <f t="shared" si="13"/>
        <v>15.937032527358683</v>
      </c>
      <c r="BR7" s="11">
        <f t="shared" si="13"/>
        <v>16.002280889578312</v>
      </c>
      <c r="BS7" s="11">
        <f t="shared" si="13"/>
        <v>16.845722662111054</v>
      </c>
      <c r="BT7" s="11">
        <f t="shared" si="13"/>
        <v>17.687247091002813</v>
      </c>
      <c r="BU7" s="11">
        <f t="shared" ref="BU7" si="14">BU6/BU5*100</f>
        <v>30.145393806447572</v>
      </c>
    </row>
    <row r="8" spans="1:74" x14ac:dyDescent="0.2">
      <c r="B8" s="5" t="s">
        <v>27</v>
      </c>
      <c r="C8" s="44">
        <v>1874.1184392620978</v>
      </c>
      <c r="D8" s="44">
        <v>2061.3139077913233</v>
      </c>
      <c r="E8" s="44">
        <v>2154.0467425689203</v>
      </c>
      <c r="F8" s="44">
        <v>2222.3117579349423</v>
      </c>
      <c r="G8" s="44">
        <v>2010.3855711517249</v>
      </c>
      <c r="H8" s="44">
        <v>1917.3042837481535</v>
      </c>
      <c r="I8" s="44">
        <v>1896.6</v>
      </c>
      <c r="J8" s="44">
        <v>1927.0716509582849</v>
      </c>
      <c r="K8" s="44">
        <v>1922.1749373030768</v>
      </c>
      <c r="L8" s="44">
        <v>2008.4</v>
      </c>
      <c r="M8" s="44">
        <v>2005.8168697235635</v>
      </c>
      <c r="N8" s="44">
        <v>2107.1</v>
      </c>
      <c r="O8" s="44">
        <v>2045.34</v>
      </c>
      <c r="P8" s="44">
        <v>2590.6909999999998</v>
      </c>
      <c r="Q8" s="44">
        <v>2534.9</v>
      </c>
      <c r="R8" s="44">
        <v>2401.8000000000002</v>
      </c>
      <c r="S8" s="44">
        <v>2655.5</v>
      </c>
      <c r="T8" s="44">
        <v>2667.3</v>
      </c>
      <c r="U8" s="44">
        <v>2640.4</v>
      </c>
      <c r="V8" s="44">
        <v>2633</v>
      </c>
      <c r="W8" s="44">
        <v>2830.4400976031275</v>
      </c>
      <c r="X8" s="44">
        <v>2807.4829068953786</v>
      </c>
      <c r="Y8" s="44">
        <v>2863.2454064861763</v>
      </c>
      <c r="Z8" s="44">
        <v>2821.5340063419189</v>
      </c>
      <c r="AA8" s="44">
        <v>2813.180665150358</v>
      </c>
      <c r="AB8" s="44">
        <v>2702.9283685995133</v>
      </c>
      <c r="AC8" s="44">
        <v>2622.4420784179961</v>
      </c>
      <c r="AD8" s="44">
        <v>2490.9453014090295</v>
      </c>
      <c r="AE8" s="44">
        <v>2584.2268669205196</v>
      </c>
      <c r="AF8" s="44">
        <v>2711.6893077830414</v>
      </c>
      <c r="AG8" s="44">
        <v>2938.8812143070018</v>
      </c>
      <c r="AH8" s="44">
        <v>2811.3198437243441</v>
      </c>
      <c r="AI8" s="44">
        <v>2843.8689714393367</v>
      </c>
      <c r="AJ8" s="44">
        <v>2588.4196392111462</v>
      </c>
      <c r="AK8" s="44">
        <v>2342.1853320729142</v>
      </c>
      <c r="AL8" s="44">
        <v>2253.5022431388306</v>
      </c>
      <c r="AM8" s="44">
        <v>5275.1347121484141</v>
      </c>
      <c r="AN8" s="44">
        <v>5301.0995547744533</v>
      </c>
      <c r="AO8" s="44">
        <v>5163.6192766091544</v>
      </c>
      <c r="AP8" s="44">
        <v>5026.9388902185765</v>
      </c>
      <c r="AQ8" s="44">
        <v>5222.2643312514438</v>
      </c>
      <c r="AR8" s="44">
        <v>5147.6331725716627</v>
      </c>
      <c r="AS8" s="44">
        <v>8198.031332734834</v>
      </c>
      <c r="AT8" s="47">
        <v>8063.4576195699801</v>
      </c>
      <c r="AU8" s="44">
        <v>7582.1268126476634</v>
      </c>
      <c r="AV8" s="44">
        <v>7596.0770299142296</v>
      </c>
      <c r="AW8" s="44">
        <v>7582.7</v>
      </c>
      <c r="AX8" s="44">
        <v>8018.9566461337463</v>
      </c>
      <c r="AY8" s="44">
        <v>8057.4039141176372</v>
      </c>
      <c r="AZ8" s="44">
        <v>10025.141859691699</v>
      </c>
      <c r="BA8" s="44">
        <v>9941.8826046181166</v>
      </c>
      <c r="BB8" s="44">
        <v>9920.198176404987</v>
      </c>
      <c r="BC8" s="44">
        <v>15323.017580993357</v>
      </c>
      <c r="BD8" s="44">
        <v>15304.485909515161</v>
      </c>
      <c r="BE8" s="44">
        <v>15723.367000814265</v>
      </c>
      <c r="BF8" s="44">
        <v>15314.492981185071</v>
      </c>
      <c r="BG8" s="44">
        <v>15693.342808928264</v>
      </c>
      <c r="BH8" s="44">
        <v>16041.485448178575</v>
      </c>
      <c r="BI8" s="44">
        <v>18376.291541586994</v>
      </c>
      <c r="BJ8" s="47">
        <v>18761.499424056099</v>
      </c>
      <c r="BK8" s="44">
        <v>18986.074499170645</v>
      </c>
      <c r="BL8" s="44">
        <v>18862.507272913601</v>
      </c>
      <c r="BM8" s="44">
        <v>18829.755257168799</v>
      </c>
      <c r="BN8" s="44">
        <v>18645.987363037879</v>
      </c>
      <c r="BO8" s="44">
        <v>18310.945853389272</v>
      </c>
      <c r="BP8" s="44">
        <v>17310.440737820125</v>
      </c>
      <c r="BQ8" s="44">
        <v>17342.344041404918</v>
      </c>
      <c r="BR8" s="44">
        <v>17328.373043475305</v>
      </c>
      <c r="BS8" s="44">
        <v>16574.974725760992</v>
      </c>
      <c r="BT8" s="44">
        <v>14925.754906241711</v>
      </c>
      <c r="BU8" s="44">
        <v>13897.848275407876</v>
      </c>
    </row>
    <row r="9" spans="1:74" x14ac:dyDescent="0.2">
      <c r="B9" s="7" t="s">
        <v>26</v>
      </c>
      <c r="C9" s="11">
        <f t="shared" ref="C9:V9" si="15">C8/C5*100</f>
        <v>57.411444194795834</v>
      </c>
      <c r="D9" s="11">
        <f t="shared" si="15"/>
        <v>60.198339914894561</v>
      </c>
      <c r="E9" s="11">
        <f t="shared" si="15"/>
        <v>58.371942786610155</v>
      </c>
      <c r="F9" s="11">
        <f t="shared" si="15"/>
        <v>59.519387304425273</v>
      </c>
      <c r="G9" s="11">
        <f t="shared" si="15"/>
        <v>60.541280650503026</v>
      </c>
      <c r="H9" s="11">
        <f t="shared" si="15"/>
        <v>62.864408367330761</v>
      </c>
      <c r="I9" s="11">
        <f t="shared" si="15"/>
        <v>57.09211318482842</v>
      </c>
      <c r="J9" s="11">
        <f t="shared" si="15"/>
        <v>63.254862121314616</v>
      </c>
      <c r="K9" s="11">
        <f t="shared" si="15"/>
        <v>65.609484839017526</v>
      </c>
      <c r="L9" s="11">
        <f t="shared" si="15"/>
        <v>65.914617459286205</v>
      </c>
      <c r="M9" s="11">
        <v>67.172130826556696</v>
      </c>
      <c r="N9" s="11">
        <f t="shared" si="15"/>
        <v>65.092212165209588</v>
      </c>
      <c r="O9" s="11">
        <f t="shared" si="15"/>
        <v>64.010089693115589</v>
      </c>
      <c r="P9" s="11">
        <f t="shared" si="15"/>
        <v>66.321044428879787</v>
      </c>
      <c r="Q9" s="11">
        <f t="shared" si="15"/>
        <v>32.073310713692848</v>
      </c>
      <c r="R9" s="11">
        <f t="shared" si="15"/>
        <v>32.098120980969256</v>
      </c>
      <c r="S9" s="11">
        <f t="shared" si="15"/>
        <v>32.86225203262093</v>
      </c>
      <c r="T9" s="11">
        <f t="shared" si="15"/>
        <v>33.109483614697119</v>
      </c>
      <c r="U9" s="11">
        <f t="shared" si="15"/>
        <v>29.206995343074905</v>
      </c>
      <c r="V9" s="11">
        <f t="shared" si="15"/>
        <v>27.690722083166818</v>
      </c>
      <c r="W9" s="11">
        <v>27.828116264851744</v>
      </c>
      <c r="X9" s="11">
        <v>26.805276899199924</v>
      </c>
      <c r="Y9" s="11">
        <v>26.324726986539737</v>
      </c>
      <c r="Z9" s="11">
        <v>25.571465109185652</v>
      </c>
      <c r="AA9" s="11">
        <v>25.46186228352207</v>
      </c>
      <c r="AB9" s="11">
        <v>23.749697515992104</v>
      </c>
      <c r="AC9" s="11">
        <v>22.943852656640111</v>
      </c>
      <c r="AD9" s="11">
        <v>20.653194348017021</v>
      </c>
      <c r="AE9" s="11">
        <v>19.864885346961707</v>
      </c>
      <c r="AF9" s="11">
        <v>17.67074995312144</v>
      </c>
      <c r="AG9" s="11">
        <v>10.372956792498009</v>
      </c>
      <c r="AH9" s="11">
        <v>10.241755352782231</v>
      </c>
      <c r="AI9" s="11">
        <v>10.421468922436674</v>
      </c>
      <c r="AJ9" s="11">
        <v>9.9224504417625461</v>
      </c>
      <c r="AK9" s="11">
        <v>9.2717213900141697</v>
      </c>
      <c r="AL9" s="11">
        <v>8.997867045591871</v>
      </c>
      <c r="AM9" s="11">
        <v>19.053103958899559</v>
      </c>
      <c r="AN9" s="11">
        <v>18.765744055829568</v>
      </c>
      <c r="AO9" s="11">
        <v>19.540014818367769</v>
      </c>
      <c r="AP9" s="11">
        <v>19.772773309719774</v>
      </c>
      <c r="AQ9" s="11">
        <v>18.427011370693531</v>
      </c>
      <c r="AR9" s="11">
        <v>17.947827241093545</v>
      </c>
      <c r="AS9" s="11">
        <v>25.494847540721722</v>
      </c>
      <c r="AT9" s="61">
        <v>25.023539318155652</v>
      </c>
      <c r="AU9" s="61">
        <v>24.379296698727241</v>
      </c>
      <c r="AV9" s="61">
        <v>23.436852818332422</v>
      </c>
      <c r="AW9" s="61">
        <v>24.577900083301728</v>
      </c>
      <c r="AX9" s="61">
        <v>21.859098905700943</v>
      </c>
      <c r="AY9" s="11">
        <f t="shared" ref="AY9:BK9" si="16">AY8/AY5*100</f>
        <v>23.071126232907456</v>
      </c>
      <c r="AZ9" s="44">
        <f t="shared" si="16"/>
        <v>27.510518933762125</v>
      </c>
      <c r="BA9" s="11">
        <f t="shared" si="16"/>
        <v>30.067681998796107</v>
      </c>
      <c r="BB9" s="11">
        <f t="shared" si="16"/>
        <v>29.733576559954443</v>
      </c>
      <c r="BC9" s="11">
        <f t="shared" si="16"/>
        <v>40.463565400648058</v>
      </c>
      <c r="BD9" s="11">
        <f t="shared" si="16"/>
        <v>39.2965308793015</v>
      </c>
      <c r="BE9" s="11">
        <f t="shared" si="16"/>
        <v>48.398130145657014</v>
      </c>
      <c r="BF9" s="11">
        <f t="shared" si="16"/>
        <v>49.861614135188034</v>
      </c>
      <c r="BG9" s="11">
        <f t="shared" si="16"/>
        <v>48.292594971297689</v>
      </c>
      <c r="BH9" s="11">
        <f t="shared" si="16"/>
        <v>46.93708893819948</v>
      </c>
      <c r="BI9" s="11">
        <f t="shared" si="16"/>
        <v>53.89794193052014</v>
      </c>
      <c r="BJ9" s="11">
        <f t="shared" si="16"/>
        <v>51.15688990005404</v>
      </c>
      <c r="BK9" s="11">
        <f t="shared" si="16"/>
        <v>50.568936535261287</v>
      </c>
      <c r="BL9" s="11">
        <v>50.243831804656161</v>
      </c>
      <c r="BM9" s="11">
        <v>50.4745044170811</v>
      </c>
      <c r="BN9" s="11">
        <v>48.033165478273339</v>
      </c>
      <c r="BO9" s="11">
        <f t="shared" ref="BO9:BT9" si="17">BO8/BO5*100</f>
        <v>47.567291162286587</v>
      </c>
      <c r="BP9" s="11">
        <f t="shared" si="17"/>
        <v>47.582763048079443</v>
      </c>
      <c r="BQ9" s="11">
        <f t="shared" si="17"/>
        <v>45.878289627133533</v>
      </c>
      <c r="BR9" s="11">
        <f t="shared" si="17"/>
        <v>46.237889290899226</v>
      </c>
      <c r="BS9" s="11">
        <f t="shared" si="17"/>
        <v>45.600908779740408</v>
      </c>
      <c r="BT9" s="11">
        <f t="shared" si="17"/>
        <v>43.563858239356342</v>
      </c>
      <c r="BU9" s="11">
        <f t="shared" ref="BU9" si="18">BU8/BU5*100</f>
        <v>68.210431210300925</v>
      </c>
    </row>
    <row r="10" spans="1:74" x14ac:dyDescent="0.2">
      <c r="B10" s="7" t="s">
        <v>28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5"/>
      <c r="O10" s="44"/>
      <c r="P10" s="44"/>
      <c r="Q10" s="44">
        <v>4075.1</v>
      </c>
      <c r="R10" s="44">
        <v>3836.6</v>
      </c>
      <c r="S10" s="44">
        <v>4157.3</v>
      </c>
      <c r="T10" s="44">
        <v>4111.3</v>
      </c>
      <c r="U10" s="44">
        <v>4236.3</v>
      </c>
      <c r="V10" s="44">
        <v>4616.7</v>
      </c>
      <c r="W10" s="44">
        <v>4975</v>
      </c>
      <c r="X10" s="44">
        <v>5003.75</v>
      </c>
      <c r="Y10" s="44">
        <v>5224.95</v>
      </c>
      <c r="Z10" s="44">
        <v>5301.95</v>
      </c>
      <c r="AA10" s="44">
        <v>5300.4</v>
      </c>
      <c r="AB10" s="44">
        <v>5627.4750000000004</v>
      </c>
      <c r="AC10" s="44">
        <v>5780.7749999999996</v>
      </c>
      <c r="AD10" s="44">
        <v>6081.625</v>
      </c>
      <c r="AE10" s="44">
        <v>6122.2749999999996</v>
      </c>
      <c r="AF10" s="44">
        <v>6953.5249999999996</v>
      </c>
      <c r="AG10" s="44">
        <v>19444.0625</v>
      </c>
      <c r="AH10" s="44">
        <v>18682.125</v>
      </c>
      <c r="AI10" s="44">
        <v>18624.6875</v>
      </c>
      <c r="AJ10" s="44">
        <v>17367.9375</v>
      </c>
      <c r="AK10" s="44">
        <v>17029.9375</v>
      </c>
      <c r="AL10" s="44">
        <v>16903.1875</v>
      </c>
      <c r="AM10" s="44">
        <v>16491.5625</v>
      </c>
      <c r="AN10" s="44">
        <v>16940</v>
      </c>
      <c r="AO10" s="44">
        <v>15491.25</v>
      </c>
      <c r="AP10" s="44">
        <v>14692.25</v>
      </c>
      <c r="AQ10" s="44">
        <v>17146.25</v>
      </c>
      <c r="AR10" s="44">
        <v>17631.6875</v>
      </c>
      <c r="AS10" s="44">
        <v>18038.5625</v>
      </c>
      <c r="AT10" s="47">
        <v>18243.375</v>
      </c>
      <c r="AU10" s="44">
        <v>17713.5625</v>
      </c>
      <c r="AV10" s="44">
        <v>18955.3125</v>
      </c>
      <c r="AW10" s="44">
        <v>17654.3</v>
      </c>
      <c r="AX10" s="64">
        <v>22452.75</v>
      </c>
      <c r="AY10" s="64">
        <v>21643.375</v>
      </c>
      <c r="AZ10" s="64">
        <v>21213.25</v>
      </c>
      <c r="BA10" s="64">
        <v>18277.1875</v>
      </c>
      <c r="BB10" s="64">
        <v>18659.5</v>
      </c>
      <c r="BC10" s="64">
        <v>17874.6875</v>
      </c>
      <c r="BD10" s="44">
        <v>18914.25</v>
      </c>
      <c r="BE10" s="44">
        <v>11929.8375</v>
      </c>
      <c r="BF10" s="44">
        <v>10885.8</v>
      </c>
      <c r="BG10" s="44">
        <v>12184.387500000001</v>
      </c>
      <c r="BH10" s="44">
        <v>13490.7</v>
      </c>
      <c r="BI10" s="44">
        <v>12721.8375</v>
      </c>
      <c r="BJ10" s="47">
        <v>13387.912499999999</v>
      </c>
      <c r="BK10" s="44">
        <v>14059.987499999999</v>
      </c>
      <c r="BL10" s="44">
        <v>14215.1625</v>
      </c>
      <c r="BM10" s="44">
        <v>13921.125</v>
      </c>
      <c r="BN10" s="44">
        <v>14186.887500000001</v>
      </c>
      <c r="BO10" s="44">
        <v>13835.174999999999</v>
      </c>
      <c r="BP10" s="44">
        <v>12819.6</v>
      </c>
      <c r="BQ10" s="44">
        <v>14099.1</v>
      </c>
      <c r="BR10" s="64">
        <v>13816.0875</v>
      </c>
      <c r="BS10" s="64">
        <v>13314.862500000001</v>
      </c>
      <c r="BT10" s="64">
        <v>12941.062500000002</v>
      </c>
      <c r="BU10" s="44">
        <v>0</v>
      </c>
    </row>
    <row r="11" spans="1:74" x14ac:dyDescent="0.2">
      <c r="B11" s="7" t="s">
        <v>26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56"/>
      <c r="O11" s="11">
        <f t="shared" ref="O11:V11" si="19">O10/O5*100</f>
        <v>0</v>
      </c>
      <c r="P11" s="11">
        <f t="shared" si="19"/>
        <v>0</v>
      </c>
      <c r="Q11" s="11">
        <f t="shared" si="19"/>
        <v>51.560988003222896</v>
      </c>
      <c r="R11" s="11">
        <f t="shared" si="19"/>
        <v>51.273066431670678</v>
      </c>
      <c r="S11" s="11">
        <f t="shared" si="19"/>
        <v>51.447275607311248</v>
      </c>
      <c r="T11" s="11">
        <f t="shared" si="19"/>
        <v>51.034011916583907</v>
      </c>
      <c r="U11" s="11">
        <f t="shared" si="19"/>
        <v>46.860170569560751</v>
      </c>
      <c r="V11" s="11">
        <f t="shared" si="19"/>
        <v>48.552888963674981</v>
      </c>
      <c r="W11" s="11">
        <v>48.912845226745929</v>
      </c>
      <c r="X11" s="11">
        <v>47.77478928008658</v>
      </c>
      <c r="Y11" s="11">
        <v>48.038279204687115</v>
      </c>
      <c r="Z11" s="11">
        <v>48.051389467895419</v>
      </c>
      <c r="AA11" s="11">
        <v>47.973475902006157</v>
      </c>
      <c r="AB11" s="11">
        <v>49.446678121942639</v>
      </c>
      <c r="AC11" s="11">
        <v>50.57623614749216</v>
      </c>
      <c r="AD11" s="11">
        <v>50.424625143598789</v>
      </c>
      <c r="AE11" s="11">
        <v>47.061770192992299</v>
      </c>
      <c r="AF11" s="11">
        <v>45.312713818322777</v>
      </c>
      <c r="AG11" s="11">
        <v>68.628980035414799</v>
      </c>
      <c r="AH11" s="11">
        <v>68.059759954818517</v>
      </c>
      <c r="AI11" s="11">
        <v>68.250894791790898</v>
      </c>
      <c r="AJ11" s="11">
        <v>66.578269036739272</v>
      </c>
      <c r="AK11" s="11">
        <v>67.414321841735017</v>
      </c>
      <c r="AL11" s="11">
        <v>67.491671789891583</v>
      </c>
      <c r="AM11" s="11">
        <v>59.565389682573326</v>
      </c>
      <c r="AN11" s="11">
        <v>59.967125880411473</v>
      </c>
      <c r="AO11" s="11">
        <v>58.621528493831221</v>
      </c>
      <c r="AP11" s="11">
        <v>57.789946327972729</v>
      </c>
      <c r="AQ11" s="11">
        <v>60.501369458454789</v>
      </c>
      <c r="AR11" s="11">
        <v>61.474947924631486</v>
      </c>
      <c r="AS11" s="11">
        <v>56.097663222502256</v>
      </c>
      <c r="AT11" s="61">
        <v>56.615143669931442</v>
      </c>
      <c r="AU11" s="61">
        <v>56.955549076097491</v>
      </c>
      <c r="AV11" s="61">
        <v>58.484513445358388</v>
      </c>
      <c r="AW11" s="61">
        <v>57.223102778777182</v>
      </c>
      <c r="AX11" s="61">
        <v>61.204581170994274</v>
      </c>
      <c r="AY11" s="11">
        <f t="shared" ref="AY11:BK11" si="20">AY10/AY5*100</f>
        <v>61.972446963500104</v>
      </c>
      <c r="AZ11" s="44">
        <f t="shared" si="20"/>
        <v>58.212394790947755</v>
      </c>
      <c r="BA11" s="11">
        <f t="shared" si="20"/>
        <v>55.27651888859539</v>
      </c>
      <c r="BB11" s="11">
        <f t="shared" si="20"/>
        <v>55.92768026954181</v>
      </c>
      <c r="BC11" s="11">
        <f t="shared" si="20"/>
        <v>47.201772291219164</v>
      </c>
      <c r="BD11" s="11">
        <f t="shared" si="20"/>
        <v>48.565134012226011</v>
      </c>
      <c r="BE11" s="11">
        <f t="shared" si="20"/>
        <v>36.721258742586031</v>
      </c>
      <c r="BF11" s="11">
        <f t="shared" si="20"/>
        <v>35.442476601718226</v>
      </c>
      <c r="BG11" s="11">
        <f t="shared" si="20"/>
        <v>37.494605048459192</v>
      </c>
      <c r="BH11" s="11">
        <f t="shared" si="20"/>
        <v>39.473538020162948</v>
      </c>
      <c r="BI11" s="11">
        <f t="shared" si="20"/>
        <v>37.313342426722159</v>
      </c>
      <c r="BJ11" s="11">
        <f t="shared" si="20"/>
        <v>36.504756377621668</v>
      </c>
      <c r="BK11" s="11">
        <f t="shared" si="20"/>
        <v>37.448426508867058</v>
      </c>
      <c r="BL11" s="11">
        <v>37.86475590927806</v>
      </c>
      <c r="BM11" s="11">
        <v>37.316570274365255</v>
      </c>
      <c r="BN11" s="11">
        <v>36.546260685555055</v>
      </c>
      <c r="BO11" s="11">
        <f t="shared" ref="BO11:BT11" si="21">BO10/BO5*100</f>
        <v>35.940349710792063</v>
      </c>
      <c r="BP11" s="11">
        <f t="shared" si="21"/>
        <v>35.23838580484199</v>
      </c>
      <c r="BQ11" s="11">
        <f t="shared" si="21"/>
        <v>37.298452374003141</v>
      </c>
      <c r="BR11" s="11">
        <f t="shared" si="21"/>
        <v>36.865937884394498</v>
      </c>
      <c r="BS11" s="11">
        <f t="shared" si="21"/>
        <v>36.631719826010766</v>
      </c>
      <c r="BT11" s="11">
        <f t="shared" si="21"/>
        <v>37.771128881454032</v>
      </c>
      <c r="BU11" s="11">
        <f t="shared" ref="BU11" si="22">BU10/BU5*100</f>
        <v>0</v>
      </c>
    </row>
    <row r="12" spans="1:74" x14ac:dyDescent="0.2">
      <c r="B12" s="7" t="s">
        <v>29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55"/>
      <c r="O12" s="44"/>
      <c r="P12" s="44"/>
      <c r="Q12" s="44"/>
      <c r="R12" s="44"/>
      <c r="S12" s="44"/>
      <c r="T12" s="44"/>
      <c r="U12" s="44">
        <v>850</v>
      </c>
      <c r="V12" s="44">
        <v>850</v>
      </c>
      <c r="W12" s="44">
        <v>850</v>
      </c>
      <c r="X12" s="44">
        <v>850</v>
      </c>
      <c r="Y12" s="44">
        <v>850</v>
      </c>
      <c r="Z12" s="44">
        <v>850</v>
      </c>
      <c r="AA12" s="44">
        <v>850</v>
      </c>
      <c r="AB12" s="44">
        <v>850</v>
      </c>
      <c r="AC12" s="44">
        <v>850</v>
      </c>
      <c r="AD12" s="44">
        <v>850</v>
      </c>
      <c r="AE12" s="44">
        <v>1650</v>
      </c>
      <c r="AF12" s="44">
        <v>2400</v>
      </c>
      <c r="AG12" s="44">
        <v>2400</v>
      </c>
      <c r="AH12" s="44">
        <v>2400</v>
      </c>
      <c r="AI12" s="44">
        <v>2400</v>
      </c>
      <c r="AJ12" s="44">
        <v>2892</v>
      </c>
      <c r="AK12" s="44">
        <v>2892</v>
      </c>
      <c r="AL12" s="44">
        <v>2892</v>
      </c>
      <c r="AM12" s="44">
        <v>2892</v>
      </c>
      <c r="AN12" s="44">
        <v>2892</v>
      </c>
      <c r="AO12" s="44">
        <v>2892</v>
      </c>
      <c r="AP12" s="44">
        <v>2892</v>
      </c>
      <c r="AQ12" s="44">
        <v>2892</v>
      </c>
      <c r="AR12" s="44">
        <v>2892</v>
      </c>
      <c r="AS12" s="44">
        <v>2892</v>
      </c>
      <c r="AT12" s="47">
        <v>2892</v>
      </c>
      <c r="AU12" s="44">
        <v>2892</v>
      </c>
      <c r="AV12" s="44">
        <v>2892</v>
      </c>
      <c r="AW12" s="44">
        <v>2892</v>
      </c>
      <c r="AX12" s="64">
        <v>2892</v>
      </c>
      <c r="AY12" s="64">
        <v>2042</v>
      </c>
      <c r="AZ12" s="64">
        <v>2042</v>
      </c>
      <c r="BA12" s="64">
        <v>2042</v>
      </c>
      <c r="BB12" s="64">
        <v>2042</v>
      </c>
      <c r="BC12" s="64">
        <v>2042</v>
      </c>
      <c r="BD12" s="44">
        <v>2042</v>
      </c>
      <c r="BE12" s="44">
        <v>2042</v>
      </c>
      <c r="BF12" s="44">
        <v>2042</v>
      </c>
      <c r="BG12" s="44">
        <v>2042</v>
      </c>
      <c r="BH12" s="44">
        <v>2042</v>
      </c>
      <c r="BI12" s="44">
        <v>492</v>
      </c>
      <c r="BJ12" s="47">
        <v>492</v>
      </c>
      <c r="BK12" s="44">
        <v>492</v>
      </c>
      <c r="BL12" s="44">
        <v>335</v>
      </c>
      <c r="BM12" s="44">
        <v>335</v>
      </c>
      <c r="BN12" s="44">
        <v>335</v>
      </c>
      <c r="BO12" s="44">
        <v>335</v>
      </c>
      <c r="BP12" s="44">
        <v>335</v>
      </c>
      <c r="BQ12" s="44">
        <v>335</v>
      </c>
      <c r="BR12" s="64">
        <v>335</v>
      </c>
      <c r="BS12" s="64">
        <v>335</v>
      </c>
      <c r="BT12" s="64">
        <v>335</v>
      </c>
      <c r="BU12" s="44">
        <v>335</v>
      </c>
    </row>
    <row r="13" spans="1:74" x14ac:dyDescent="0.2">
      <c r="B13" s="7" t="s">
        <v>26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56"/>
      <c r="O13" s="11"/>
      <c r="P13" s="11"/>
      <c r="Q13" s="11"/>
      <c r="R13" s="11"/>
      <c r="S13" s="11"/>
      <c r="T13" s="11"/>
      <c r="U13" s="11">
        <f>U12/U5*100</f>
        <v>9.4023428426047815</v>
      </c>
      <c r="V13" s="11">
        <f>V12/V5*100</f>
        <v>8.9392760238100255</v>
      </c>
      <c r="W13" s="11">
        <v>8.3569685312028223</v>
      </c>
      <c r="X13" s="11">
        <v>8.1156274570219509</v>
      </c>
      <c r="Y13" s="11">
        <v>7.8149144631018572</v>
      </c>
      <c r="Z13" s="11">
        <v>7.7035206004792789</v>
      </c>
      <c r="AA13" s="11">
        <v>7.6932787179656694</v>
      </c>
      <c r="AB13" s="11">
        <v>7.4686562630044984</v>
      </c>
      <c r="AC13" s="11">
        <v>7.4366846530730459</v>
      </c>
      <c r="AD13" s="11">
        <v>7.0476116781384848</v>
      </c>
      <c r="AE13" s="11">
        <v>12.683507490015932</v>
      </c>
      <c r="AF13" s="11">
        <v>15.63962352389251</v>
      </c>
      <c r="AG13" s="11">
        <v>8.4709433579014419</v>
      </c>
      <c r="AH13" s="11">
        <v>8.7433000202902207</v>
      </c>
      <c r="AI13" s="11">
        <v>8.7948937398438574</v>
      </c>
      <c r="AJ13" s="11">
        <v>11.086195701375019</v>
      </c>
      <c r="AK13" s="11">
        <v>11.448205183741729</v>
      </c>
      <c r="AL13" s="11">
        <v>11.547284487991774</v>
      </c>
      <c r="AM13" s="11">
        <v>10.445529764811674</v>
      </c>
      <c r="AN13" s="11">
        <v>10.237599058214284</v>
      </c>
      <c r="AO13" s="11">
        <v>10.943820569944961</v>
      </c>
      <c r="AP13" s="11">
        <v>11.375284573873786</v>
      </c>
      <c r="AQ13" s="11">
        <v>10.204561374869215</v>
      </c>
      <c r="AR13" s="11">
        <v>10.083297438094583</v>
      </c>
      <c r="AS13" s="11">
        <v>8.9937566831878382</v>
      </c>
      <c r="AT13" s="61">
        <v>8.974819379278328</v>
      </c>
      <c r="AU13" s="61">
        <v>9.2988323454456978</v>
      </c>
      <c r="AV13" s="61">
        <v>8.9229451049132784</v>
      </c>
      <c r="AW13" s="61">
        <v>9.37387566973619</v>
      </c>
      <c r="AX13" s="61">
        <v>7.8833839394513117</v>
      </c>
      <c r="AY13" s="11">
        <f t="shared" ref="AY13:BK13" si="23">AY12/AY5*100</f>
        <v>5.8469502422550645</v>
      </c>
      <c r="AZ13" s="44">
        <f t="shared" si="23"/>
        <v>5.6035595754123158</v>
      </c>
      <c r="BA13" s="11">
        <f t="shared" si="23"/>
        <v>6.1757122954782719</v>
      </c>
      <c r="BB13" s="11">
        <f t="shared" si="23"/>
        <v>6.1204385492861215</v>
      </c>
      <c r="BC13" s="11">
        <f t="shared" si="23"/>
        <v>5.392319111518427</v>
      </c>
      <c r="BD13" s="11">
        <f t="shared" si="23"/>
        <v>5.2431369815332625</v>
      </c>
      <c r="BE13" s="11">
        <f t="shared" si="23"/>
        <v>6.2854846390288781</v>
      </c>
      <c r="BF13" s="11">
        <f t="shared" si="23"/>
        <v>6.6484353213092859</v>
      </c>
      <c r="BG13" s="11">
        <f t="shared" si="23"/>
        <v>6.2837777860359143</v>
      </c>
      <c r="BH13" s="11">
        <f t="shared" si="23"/>
        <v>5.97485413189625</v>
      </c>
      <c r="BI13" s="11">
        <f t="shared" si="23"/>
        <v>1.4430434655329707</v>
      </c>
      <c r="BJ13" s="11">
        <f t="shared" si="23"/>
        <v>1.3415340246502105</v>
      </c>
      <c r="BK13" s="11">
        <f t="shared" si="23"/>
        <v>1.3104297455714378</v>
      </c>
      <c r="BL13" s="11">
        <v>0.89233543616600575</v>
      </c>
      <c r="BM13" s="11">
        <v>0.89799143689266225</v>
      </c>
      <c r="BN13" s="11">
        <v>0.86297979945643055</v>
      </c>
      <c r="BO13" s="11">
        <f t="shared" ref="BO13:BT13" si="24">BO12/BO5*100</f>
        <v>0.87024682760538563</v>
      </c>
      <c r="BP13" s="11">
        <f t="shared" si="24"/>
        <v>0.92084458521498846</v>
      </c>
      <c r="BQ13" s="11">
        <f t="shared" si="24"/>
        <v>0.88622547150463871</v>
      </c>
      <c r="BR13" s="11">
        <f t="shared" si="24"/>
        <v>0.89389193512795562</v>
      </c>
      <c r="BS13" s="11">
        <f t="shared" si="24"/>
        <v>0.92164873213776</v>
      </c>
      <c r="BT13" s="11">
        <f t="shared" si="24"/>
        <v>0.97776578818679682</v>
      </c>
      <c r="BU13" s="11">
        <f t="shared" ref="BU13" si="25">BU12/BU5*100</f>
        <v>1.6441749832515129</v>
      </c>
    </row>
    <row r="14" spans="1:74" x14ac:dyDescent="0.2"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6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61"/>
      <c r="AU14" s="11"/>
      <c r="AV14" s="11"/>
      <c r="AW14" s="11"/>
      <c r="AX14" s="65"/>
      <c r="AY14" s="65"/>
      <c r="AZ14" s="64"/>
      <c r="BA14" s="64"/>
      <c r="BB14" s="64"/>
      <c r="BC14" s="64"/>
      <c r="BD14" s="44"/>
      <c r="BE14" s="11"/>
      <c r="BF14" s="11"/>
      <c r="BG14" s="11"/>
      <c r="BH14" s="11"/>
      <c r="BI14" s="11"/>
      <c r="BJ14" s="6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4" s="2" customFormat="1" x14ac:dyDescent="0.2">
      <c r="B15" s="6" t="s">
        <v>30</v>
      </c>
      <c r="C15" s="43"/>
      <c r="D15" s="43"/>
      <c r="E15" s="43"/>
      <c r="F15" s="43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>
        <v>20299.679474456898</v>
      </c>
      <c r="AP15" s="43">
        <v>19318.982502220882</v>
      </c>
      <c r="AQ15" s="43">
        <v>22235.710300797575</v>
      </c>
      <c r="AR15" s="43">
        <v>22596.137210099674</v>
      </c>
      <c r="AS15" s="43">
        <v>23058.472884122646</v>
      </c>
      <c r="AT15" s="50">
        <v>23147.957935536477</v>
      </c>
      <c r="AU15" s="43">
        <v>22021.396236784702</v>
      </c>
      <c r="AV15" s="43">
        <v>23350.532907438275</v>
      </c>
      <c r="AW15" s="43">
        <v>21706.418777666597</v>
      </c>
      <c r="AX15" s="54">
        <v>27359.526017703487</v>
      </c>
      <c r="AY15" s="54">
        <v>26362.209762323768</v>
      </c>
      <c r="AZ15" s="54">
        <v>25809.702946647594</v>
      </c>
      <c r="BA15" s="54">
        <v>22347.985893274374</v>
      </c>
      <c r="BB15" s="54">
        <v>22542.935704068434</v>
      </c>
      <c r="BC15" s="54">
        <v>25478.651538810256</v>
      </c>
      <c r="BD15" s="43">
        <v>26641.248185474244</v>
      </c>
      <c r="BE15" s="43">
        <v>19840.03342945547</v>
      </c>
      <c r="BF15" s="43">
        <v>18018.424460121452</v>
      </c>
      <c r="BG15" s="43">
        <v>19618.192225841562</v>
      </c>
      <c r="BH15" s="43">
        <v>21197.119569885373</v>
      </c>
      <c r="BI15" s="43">
        <v>20252.477988210401</v>
      </c>
      <c r="BJ15" s="50">
        <v>19860.646103243227</v>
      </c>
      <c r="BK15" s="43">
        <v>22167.632216667531</v>
      </c>
      <c r="BL15" s="43">
        <v>22157.180548322565</v>
      </c>
      <c r="BM15" s="43">
        <v>21863.857508785539</v>
      </c>
      <c r="BN15" s="43">
        <v>22080.62723689928</v>
      </c>
      <c r="BO15" s="43">
        <v>21437.754969595779</v>
      </c>
      <c r="BP15" s="43">
        <v>19488.126404025264</v>
      </c>
      <c r="BQ15" s="43">
        <v>21021.356257490937</v>
      </c>
      <c r="BR15" s="43">
        <v>20721.724804581023</v>
      </c>
      <c r="BS15" s="43">
        <v>19583.065637844829</v>
      </c>
      <c r="BT15" s="43">
        <v>18237.567430101313</v>
      </c>
      <c r="BU15" s="43">
        <v>3852.3941191662602</v>
      </c>
      <c r="BV15"/>
    </row>
    <row r="16" spans="1:74" s="2" customFormat="1" x14ac:dyDescent="0.2">
      <c r="B16" s="7" t="s">
        <v>31</v>
      </c>
      <c r="C16" s="43"/>
      <c r="D16" s="43"/>
      <c r="E16" s="43"/>
      <c r="F16" s="43"/>
      <c r="G16" s="43"/>
      <c r="H16" s="43"/>
      <c r="I16" s="5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11">
        <v>76.817444604374458</v>
      </c>
      <c r="AP16" s="11">
        <v>75.988562807901388</v>
      </c>
      <c r="AQ16" s="11">
        <v>78.459775407434449</v>
      </c>
      <c r="AR16" s="11">
        <v>78.784084523316636</v>
      </c>
      <c r="AS16" s="11">
        <v>71.708953874717707</v>
      </c>
      <c r="AT16" s="61">
        <v>71.835664408911597</v>
      </c>
      <c r="AU16" s="61">
        <v>70.806802081082211</v>
      </c>
      <c r="AV16" s="61">
        <v>72.045478320727099</v>
      </c>
      <c r="AW16" s="61">
        <v>70.357285911851193</v>
      </c>
      <c r="AX16" s="61">
        <v>74.580099584704001</v>
      </c>
      <c r="AY16" s="11">
        <f t="shared" ref="AY16:BK16" si="26">AY15/AY5*100</f>
        <v>75.484098313515076</v>
      </c>
      <c r="AZ16" s="44">
        <f t="shared" si="26"/>
        <v>70.825763019213809</v>
      </c>
      <c r="BA16" s="11">
        <f t="shared" si="26"/>
        <v>67.588017267516904</v>
      </c>
      <c r="BB16" s="11">
        <f t="shared" si="26"/>
        <v>67.567410723437277</v>
      </c>
      <c r="BC16" s="11">
        <f t="shared" si="26"/>
        <v>67.281596292088594</v>
      </c>
      <c r="BD16" s="11">
        <f t="shared" si="26"/>
        <v>68.405344561932395</v>
      </c>
      <c r="BE16" s="11">
        <f t="shared" si="26"/>
        <v>61.069650028727615</v>
      </c>
      <c r="BF16" s="11">
        <f t="shared" si="26"/>
        <v>58.665195697852425</v>
      </c>
      <c r="BG16" s="11">
        <f t="shared" si="26"/>
        <v>60.370401817299545</v>
      </c>
      <c r="BH16" s="11">
        <f t="shared" si="26"/>
        <v>62.022378769063899</v>
      </c>
      <c r="BI16" s="11">
        <f t="shared" si="26"/>
        <v>59.400825247433616</v>
      </c>
      <c r="BJ16" s="11">
        <f t="shared" si="26"/>
        <v>54.153927843571971</v>
      </c>
      <c r="BK16" s="11">
        <f t="shared" si="26"/>
        <v>59.042936271562688</v>
      </c>
      <c r="BL16" s="11">
        <v>59.019813041183141</v>
      </c>
      <c r="BM16" s="11">
        <v>58.607632299494774</v>
      </c>
      <c r="BN16" s="11">
        <v>56.881000790362805</v>
      </c>
      <c r="BO16" s="11">
        <v>55.584223805411945</v>
      </c>
      <c r="BP16" s="11">
        <v>53.361970805332369</v>
      </c>
      <c r="BQ16" s="11">
        <f t="shared" ref="BQ16:BU16" si="27">BQ15/BQ5*100</f>
        <v>55.610929435707149</v>
      </c>
      <c r="BR16" s="11">
        <f t="shared" si="27"/>
        <v>55.29248562613698</v>
      </c>
      <c r="BS16" s="11">
        <f t="shared" si="27"/>
        <v>53.876739153702161</v>
      </c>
      <c r="BT16" s="11">
        <f t="shared" si="27"/>
        <v>53.23005818776975</v>
      </c>
      <c r="BU16" s="11">
        <f t="shared" si="27"/>
        <v>18.907492645846006</v>
      </c>
      <c r="BV16"/>
    </row>
    <row r="17" spans="1:74" s="2" customFormat="1" x14ac:dyDescent="0.2">
      <c r="B17" s="6" t="s">
        <v>32</v>
      </c>
      <c r="C17" s="43"/>
      <c r="D17" s="43"/>
      <c r="E17" s="43"/>
      <c r="F17" s="43"/>
      <c r="G17" s="43"/>
      <c r="H17" s="43"/>
      <c r="I17" s="5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>
        <v>749.31680585445997</v>
      </c>
      <c r="AJ17" s="43">
        <v>490.9854446310099</v>
      </c>
      <c r="AK17" s="43">
        <v>1321.80296792169</v>
      </c>
      <c r="AL17" s="43">
        <v>522.27191290387009</v>
      </c>
      <c r="AM17" s="43">
        <v>1235.9542799840258</v>
      </c>
      <c r="AN17" s="43">
        <v>512.64632921094892</v>
      </c>
      <c r="AO17" s="11">
        <v>1156.5332908229302</v>
      </c>
      <c r="AP17" s="61">
        <v>631.33454347214331</v>
      </c>
      <c r="AQ17" s="43">
        <v>1165.1887676716035</v>
      </c>
      <c r="AR17" s="43">
        <v>665.72350687351241</v>
      </c>
      <c r="AS17" s="43">
        <v>1404.21986476904</v>
      </c>
      <c r="AT17" s="66">
        <v>649.3514931348501</v>
      </c>
      <c r="AU17" s="66">
        <v>1323.3824749442801</v>
      </c>
      <c r="AV17" s="66">
        <v>707.92620335683387</v>
      </c>
      <c r="AW17" s="66">
        <v>2207.8939396799997</v>
      </c>
      <c r="AX17" s="66">
        <v>1542.438595020546</v>
      </c>
      <c r="AY17" s="66">
        <f t="shared" ref="AY17:BI17" si="28">AY18+AY19</f>
        <v>3199.1040798399999</v>
      </c>
      <c r="AZ17" s="43">
        <f t="shared" si="28"/>
        <v>1573.583153692111</v>
      </c>
      <c r="BA17" s="43">
        <f t="shared" si="28"/>
        <v>2086.3452159200001</v>
      </c>
      <c r="BB17" s="43">
        <f t="shared" si="28"/>
        <v>1878.0723389462676</v>
      </c>
      <c r="BC17" s="43">
        <f t="shared" si="28"/>
        <v>2245.00741337113</v>
      </c>
      <c r="BD17" s="43">
        <f t="shared" si="28"/>
        <v>1717.5842856956046</v>
      </c>
      <c r="BE17" s="43">
        <f t="shared" si="28"/>
        <v>9480.5011986400004</v>
      </c>
      <c r="BF17" s="43">
        <f t="shared" si="28"/>
        <v>3020</v>
      </c>
      <c r="BG17" s="43">
        <f t="shared" si="28"/>
        <v>2670.7363464765413</v>
      </c>
      <c r="BH17" s="43">
        <f t="shared" si="28"/>
        <v>2559.5828425454483</v>
      </c>
      <c r="BI17" s="43">
        <f t="shared" si="28"/>
        <v>4562.8040118833633</v>
      </c>
      <c r="BJ17" s="50">
        <v>2782.9975684456099</v>
      </c>
      <c r="BK17" s="50">
        <v>3187.8591509674943</v>
      </c>
      <c r="BL17" s="43">
        <v>3453.149040957866</v>
      </c>
      <c r="BM17" s="43">
        <v>3363.1280283699998</v>
      </c>
      <c r="BN17" s="43">
        <v>3559.0123202053342</v>
      </c>
      <c r="BO17" s="43">
        <v>3368</v>
      </c>
      <c r="BP17" s="43">
        <v>4295.5495119603038</v>
      </c>
      <c r="BQ17" s="43">
        <f t="shared" ref="BQ17:BT17" si="29">BQ18+BQ19</f>
        <v>5156.9052266874114</v>
      </c>
      <c r="BR17" s="43">
        <f t="shared" si="29"/>
        <v>4423.3456001344903</v>
      </c>
      <c r="BS17" s="43">
        <f t="shared" si="29"/>
        <v>5881.0320098699995</v>
      </c>
      <c r="BT17" s="43">
        <f t="shared" si="29"/>
        <v>4721.7470582103397</v>
      </c>
      <c r="BU17" s="43">
        <f>BU18+BU19</f>
        <v>17057.843873102061</v>
      </c>
      <c r="BV17"/>
    </row>
    <row r="18" spans="1:74" s="2" customFormat="1" x14ac:dyDescent="0.2">
      <c r="B18" s="7" t="s">
        <v>33</v>
      </c>
      <c r="C18" s="43"/>
      <c r="D18" s="43"/>
      <c r="E18" s="43"/>
      <c r="F18" s="43"/>
      <c r="G18" s="43"/>
      <c r="H18" s="43"/>
      <c r="I18" s="5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>
        <v>290.11680585445993</v>
      </c>
      <c r="AJ18" s="43">
        <v>303.4854446310099</v>
      </c>
      <c r="AK18" s="43">
        <v>311.80296792168991</v>
      </c>
      <c r="AL18" s="43">
        <v>313.37191290387005</v>
      </c>
      <c r="AM18" s="43">
        <v>400.39565218402583</v>
      </c>
      <c r="AN18" s="43">
        <v>328.18942416094893</v>
      </c>
      <c r="AO18" s="11">
        <v>345.23302630293017</v>
      </c>
      <c r="AP18" s="11">
        <v>420.87754347214332</v>
      </c>
      <c r="AQ18" s="11">
        <v>406.55376767160351</v>
      </c>
      <c r="AR18" s="11">
        <v>385.36550687351246</v>
      </c>
      <c r="AS18" s="11">
        <v>459.90086476903997</v>
      </c>
      <c r="AT18" s="61">
        <v>428.6015381348501</v>
      </c>
      <c r="AU18" s="61">
        <v>405.35147494428014</v>
      </c>
      <c r="AV18" s="61">
        <v>428.00420335683378</v>
      </c>
      <c r="AW18" s="61">
        <v>1252.2909396799998</v>
      </c>
      <c r="AX18" s="61">
        <v>1222.4462755282634</v>
      </c>
      <c r="AY18" s="11">
        <v>1144.1040798399997</v>
      </c>
      <c r="AZ18" s="44">
        <v>1190.583153692111</v>
      </c>
      <c r="BA18" s="11">
        <v>1108.3452159200001</v>
      </c>
      <c r="BB18" s="11">
        <v>1316.0723389462676</v>
      </c>
      <c r="BC18" s="11">
        <v>1302</v>
      </c>
      <c r="BD18" s="11">
        <v>1309.5729045021108</v>
      </c>
      <c r="BE18" s="11">
        <v>507.50119863999976</v>
      </c>
      <c r="BF18" s="11">
        <v>2670</v>
      </c>
      <c r="BG18" s="11">
        <v>1869.9412135600001</v>
      </c>
      <c r="BH18" s="11">
        <v>2075</v>
      </c>
      <c r="BI18" s="11">
        <v>2131.8000000000002</v>
      </c>
      <c r="BJ18" s="61">
        <v>2209.9975684456108</v>
      </c>
      <c r="BK18" s="11">
        <v>2191.4555360519994</v>
      </c>
      <c r="BL18" s="11">
        <v>2480.0673990295759</v>
      </c>
      <c r="BM18" s="44">
        <v>2240.0304245900002</v>
      </c>
      <c r="BN18" s="44">
        <v>2638.2655414998417</v>
      </c>
      <c r="BO18" s="44">
        <v>2331</v>
      </c>
      <c r="BP18" s="44">
        <v>2722.9813976266641</v>
      </c>
      <c r="BQ18" s="44">
        <v>3531.8434333199998</v>
      </c>
      <c r="BR18" s="44">
        <v>2994.3893987647803</v>
      </c>
      <c r="BS18" s="44">
        <v>4346.2910098699995</v>
      </c>
      <c r="BT18" s="44">
        <v>3276.7470582103392</v>
      </c>
      <c r="BU18" s="44">
        <v>2467.8147221020599</v>
      </c>
      <c r="BV18"/>
    </row>
    <row r="19" spans="1:74" s="2" customFormat="1" x14ac:dyDescent="0.2">
      <c r="B19" s="7" t="s">
        <v>34</v>
      </c>
      <c r="C19" s="43">
        <v>61.966481199999997</v>
      </c>
      <c r="D19" s="43">
        <v>64.257011141191001</v>
      </c>
      <c r="E19" s="43">
        <v>65.953281121393005</v>
      </c>
      <c r="F19" s="43">
        <v>80.249541029999989</v>
      </c>
      <c r="G19" s="43">
        <v>57.9</v>
      </c>
      <c r="H19" s="43">
        <v>545.371719877999</v>
      </c>
      <c r="I19" s="57">
        <v>0</v>
      </c>
      <c r="J19" s="43">
        <v>137.9</v>
      </c>
      <c r="K19" s="43">
        <v>60.4</v>
      </c>
      <c r="L19" s="43">
        <v>72.139745599999998</v>
      </c>
      <c r="M19" s="43">
        <v>35.200000000000003</v>
      </c>
      <c r="N19" s="43">
        <v>69.7</v>
      </c>
      <c r="O19" s="43">
        <v>56.164000000000001</v>
      </c>
      <c r="P19" s="43">
        <v>35.244</v>
      </c>
      <c r="Q19" s="43">
        <v>42.46</v>
      </c>
      <c r="R19" s="43">
        <v>113.895</v>
      </c>
      <c r="S19" s="43">
        <v>153.789626</v>
      </c>
      <c r="T19" s="43">
        <v>143.548742</v>
      </c>
      <c r="U19" s="43">
        <v>164.22399999999999</v>
      </c>
      <c r="V19" s="43">
        <v>113.93</v>
      </c>
      <c r="W19" s="43">
        <v>180.8</v>
      </c>
      <c r="X19" s="43">
        <v>127.236</v>
      </c>
      <c r="Y19" s="43">
        <v>187.14</v>
      </c>
      <c r="Z19" s="43">
        <v>128.1</v>
      </c>
      <c r="AA19" s="43">
        <v>196.51300000000001</v>
      </c>
      <c r="AB19" s="43">
        <v>130.73353628403251</v>
      </c>
      <c r="AC19" s="43">
        <v>209.005019105179</v>
      </c>
      <c r="AD19" s="43">
        <v>164.05344061364241</v>
      </c>
      <c r="AE19" s="43">
        <v>76.586365907857811</v>
      </c>
      <c r="AF19" s="43">
        <v>169.53494591559419</v>
      </c>
      <c r="AG19" s="43">
        <v>56.868480987263951</v>
      </c>
      <c r="AH19" s="43">
        <v>206.3</v>
      </c>
      <c r="AI19" s="43">
        <v>459.2</v>
      </c>
      <c r="AJ19" s="43">
        <v>187.5</v>
      </c>
      <c r="AK19" s="43">
        <v>1010</v>
      </c>
      <c r="AL19" s="43">
        <v>208.9</v>
      </c>
      <c r="AM19" s="43">
        <v>835.55862779999995</v>
      </c>
      <c r="AN19" s="43">
        <v>184.45690505000002</v>
      </c>
      <c r="AO19" s="11">
        <v>811.30026451999993</v>
      </c>
      <c r="AP19" s="11">
        <v>210.45699999999999</v>
      </c>
      <c r="AQ19" s="11">
        <v>758.63499999999999</v>
      </c>
      <c r="AR19" s="11">
        <v>280.358</v>
      </c>
      <c r="AS19" s="11">
        <v>944.31899999999996</v>
      </c>
      <c r="AT19" s="61">
        <v>220.749955</v>
      </c>
      <c r="AU19" s="61">
        <v>918.03099999999995</v>
      </c>
      <c r="AV19" s="61">
        <v>279.92200000000003</v>
      </c>
      <c r="AW19" s="61">
        <v>955.60299999999995</v>
      </c>
      <c r="AX19" s="61">
        <v>319.9923194922826</v>
      </c>
      <c r="AY19" s="11">
        <v>2055</v>
      </c>
      <c r="AZ19" s="44">
        <v>383</v>
      </c>
      <c r="BA19" s="11">
        <v>978</v>
      </c>
      <c r="BB19" s="11">
        <v>562</v>
      </c>
      <c r="BC19" s="11">
        <v>943.00741337113004</v>
      </c>
      <c r="BD19" s="11">
        <v>408.011381193494</v>
      </c>
      <c r="BE19" s="11">
        <v>8973</v>
      </c>
      <c r="BF19" s="11">
        <v>350</v>
      </c>
      <c r="BG19" s="11">
        <v>800.79513291654109</v>
      </c>
      <c r="BH19" s="11">
        <v>484.5828425454485</v>
      </c>
      <c r="BI19" s="11">
        <v>2431.0040118833631</v>
      </c>
      <c r="BJ19" s="61">
        <v>573</v>
      </c>
      <c r="BK19" s="11">
        <v>996.4036149154947</v>
      </c>
      <c r="BL19" s="11">
        <v>973.0816419282902</v>
      </c>
      <c r="BM19" s="44">
        <v>1123.0976037799999</v>
      </c>
      <c r="BN19" s="44">
        <v>920.7467787054926</v>
      </c>
      <c r="BO19" s="44">
        <v>1037</v>
      </c>
      <c r="BP19" s="44">
        <v>1572.5681143336401</v>
      </c>
      <c r="BQ19" s="44">
        <v>1625.0617933674118</v>
      </c>
      <c r="BR19" s="44">
        <v>1428.95620136971</v>
      </c>
      <c r="BS19" s="44">
        <v>1534.741</v>
      </c>
      <c r="BT19" s="44">
        <v>1445</v>
      </c>
      <c r="BU19" s="44">
        <v>14590.029151000001</v>
      </c>
      <c r="BV19"/>
    </row>
    <row r="20" spans="1:74" s="2" customFormat="1" ht="16.5" customHeight="1" x14ac:dyDescent="0.2">
      <c r="B20" s="6" t="s">
        <v>35</v>
      </c>
      <c r="C20" s="43">
        <f>C21+C23</f>
        <v>9171.9871999999996</v>
      </c>
      <c r="D20" s="43">
        <f t="shared" ref="D20:P20" si="30">D21+D23</f>
        <v>9240.7000000000007</v>
      </c>
      <c r="E20" s="43">
        <f t="shared" si="30"/>
        <v>9489.6772000000001</v>
      </c>
      <c r="F20" s="43">
        <f t="shared" si="30"/>
        <v>9761.6772000000001</v>
      </c>
      <c r="G20" s="43">
        <f t="shared" si="30"/>
        <v>9906.7000000000007</v>
      </c>
      <c r="H20" s="43">
        <f t="shared" si="30"/>
        <v>10056.6772</v>
      </c>
      <c r="I20" s="43">
        <f t="shared" si="30"/>
        <v>10177.027</v>
      </c>
      <c r="J20" s="43">
        <f t="shared" si="30"/>
        <v>8876</v>
      </c>
      <c r="K20" s="43">
        <f t="shared" si="30"/>
        <v>8951.2099999999991</v>
      </c>
      <c r="L20" s="43">
        <f t="shared" si="30"/>
        <v>9241.2099999999991</v>
      </c>
      <c r="M20" s="43">
        <f t="shared" si="30"/>
        <v>9982.5499999999993</v>
      </c>
      <c r="N20" s="43">
        <f t="shared" si="30"/>
        <v>10639.6</v>
      </c>
      <c r="O20" s="43">
        <f t="shared" si="30"/>
        <v>12574.05</v>
      </c>
      <c r="P20" s="43">
        <f t="shared" si="30"/>
        <v>14381.45</v>
      </c>
      <c r="Q20" s="43">
        <f>Q21+Q23</f>
        <v>16029.42</v>
      </c>
      <c r="R20" s="43">
        <f>R21+R23</f>
        <v>17244.72</v>
      </c>
      <c r="S20" s="43">
        <v>17533.47</v>
      </c>
      <c r="T20" s="43">
        <v>17870.2</v>
      </c>
      <c r="U20" s="43">
        <v>17277.849999999999</v>
      </c>
      <c r="V20" s="43">
        <v>17513.2</v>
      </c>
      <c r="W20" s="43">
        <v>17597.2</v>
      </c>
      <c r="X20" s="43">
        <v>18236.2</v>
      </c>
      <c r="Y20" s="43">
        <v>19023.3</v>
      </c>
      <c r="Z20" s="43">
        <v>19629.3</v>
      </c>
      <c r="AA20" s="43">
        <v>20299</v>
      </c>
      <c r="AB20" s="43">
        <v>20253.32</v>
      </c>
      <c r="AC20" s="43">
        <v>21282.3</v>
      </c>
      <c r="AD20" s="43">
        <v>23896.9</v>
      </c>
      <c r="AE20" s="43">
        <v>25769.5</v>
      </c>
      <c r="AF20" s="43">
        <v>26750.809999999998</v>
      </c>
      <c r="AG20" s="43">
        <v>28157</v>
      </c>
      <c r="AH20" s="43">
        <v>32112.979999999996</v>
      </c>
      <c r="AI20" s="43">
        <v>33786.009999999995</v>
      </c>
      <c r="AJ20" s="43">
        <v>36603.47</v>
      </c>
      <c r="AK20" s="43">
        <v>39118.92</v>
      </c>
      <c r="AL20" s="43">
        <v>41577.72</v>
      </c>
      <c r="AM20" s="43">
        <v>42785.85</v>
      </c>
      <c r="AN20" s="43">
        <v>44340.6</v>
      </c>
      <c r="AO20" s="43">
        <v>46336.72</v>
      </c>
      <c r="AP20" s="43">
        <v>48615.72</v>
      </c>
      <c r="AQ20" s="43">
        <v>49991.149999999994</v>
      </c>
      <c r="AR20" s="43">
        <v>51910.880000000005</v>
      </c>
      <c r="AS20" s="43">
        <v>54491.619999999995</v>
      </c>
      <c r="AT20" s="50">
        <v>55306.560000000005</v>
      </c>
      <c r="AU20" s="50">
        <v>56774.84</v>
      </c>
      <c r="AV20" s="50">
        <v>59001.15</v>
      </c>
      <c r="AW20" s="50">
        <v>62299.700000000004</v>
      </c>
      <c r="AX20" s="50">
        <v>63715.090000000004</v>
      </c>
      <c r="AY20" s="43">
        <f t="shared" ref="AY20:BB20" si="31">AY21+AY23</f>
        <v>66236.820000000007</v>
      </c>
      <c r="AZ20" s="43">
        <f t="shared" si="31"/>
        <v>70140.505000000005</v>
      </c>
      <c r="BA20" s="43">
        <f t="shared" si="31"/>
        <v>73773.485000000001</v>
      </c>
      <c r="BB20" s="43">
        <f t="shared" si="31"/>
        <v>76964.684999999998</v>
      </c>
      <c r="BC20" s="43">
        <f>BC21+BC23+BC25</f>
        <v>81011.945000000007</v>
      </c>
      <c r="BD20" s="43">
        <f t="shared" ref="BD20:BU20" si="32">BD21+BD23+BD25</f>
        <v>87074.445000000007</v>
      </c>
      <c r="BE20" s="43">
        <f t="shared" si="32"/>
        <v>91844.2</v>
      </c>
      <c r="BF20" s="43">
        <f t="shared" si="32"/>
        <v>94940.159999999989</v>
      </c>
      <c r="BG20" s="43">
        <f t="shared" si="32"/>
        <v>97730.58</v>
      </c>
      <c r="BH20" s="43">
        <f t="shared" si="32"/>
        <v>101518.61</v>
      </c>
      <c r="BI20" s="43">
        <f t="shared" si="32"/>
        <v>103362.04000000001</v>
      </c>
      <c r="BJ20" s="43">
        <f t="shared" si="32"/>
        <v>105805.31</v>
      </c>
      <c r="BK20" s="43">
        <f t="shared" si="32"/>
        <v>108021.54999999999</v>
      </c>
      <c r="BL20" s="43">
        <f t="shared" si="32"/>
        <v>111249.02</v>
      </c>
      <c r="BM20" s="43">
        <f t="shared" si="32"/>
        <v>111525.66</v>
      </c>
      <c r="BN20" s="43">
        <f t="shared" si="32"/>
        <v>115006.8</v>
      </c>
      <c r="BO20" s="43">
        <f t="shared" si="32"/>
        <v>119017.35</v>
      </c>
      <c r="BP20" s="43">
        <f t="shared" si="32"/>
        <v>123562.25</v>
      </c>
      <c r="BQ20" s="43">
        <f t="shared" si="32"/>
        <v>126119.42</v>
      </c>
      <c r="BR20" s="43">
        <f t="shared" si="32"/>
        <v>129192.9</v>
      </c>
      <c r="BS20" s="43">
        <f t="shared" si="32"/>
        <v>135114.59</v>
      </c>
      <c r="BT20" s="43">
        <f t="shared" si="32"/>
        <v>141236.65000000002</v>
      </c>
      <c r="BU20" s="43">
        <f t="shared" si="32"/>
        <v>152358.14000000001</v>
      </c>
      <c r="BV20"/>
    </row>
    <row r="21" spans="1:74" x14ac:dyDescent="0.2">
      <c r="A21" s="2"/>
      <c r="B21" s="5" t="s">
        <v>36</v>
      </c>
      <c r="C21" s="44">
        <v>3150</v>
      </c>
      <c r="D21" s="44">
        <v>3435</v>
      </c>
      <c r="E21" s="44">
        <v>3505</v>
      </c>
      <c r="F21" s="44">
        <v>3540</v>
      </c>
      <c r="G21" s="44">
        <v>3540</v>
      </c>
      <c r="H21" s="44">
        <v>3540</v>
      </c>
      <c r="I21" s="59">
        <v>3510.36</v>
      </c>
      <c r="J21" s="44">
        <v>3507</v>
      </c>
      <c r="K21" s="44">
        <v>3462.22</v>
      </c>
      <c r="L21" s="44">
        <v>3632.22</v>
      </c>
      <c r="M21" s="44">
        <v>3994.05</v>
      </c>
      <c r="N21" s="44">
        <v>4446.8</v>
      </c>
      <c r="O21" s="44">
        <v>5833.55</v>
      </c>
      <c r="P21" s="44">
        <v>7043.55</v>
      </c>
      <c r="Q21" s="44">
        <v>7882</v>
      </c>
      <c r="R21" s="44">
        <v>8133.8</v>
      </c>
      <c r="S21" s="44">
        <v>8026.8</v>
      </c>
      <c r="T21" s="44">
        <v>8077.6</v>
      </c>
      <c r="U21" s="44">
        <v>8041.85</v>
      </c>
      <c r="V21" s="44">
        <v>8040.6</v>
      </c>
      <c r="W21" s="44">
        <v>7739.1</v>
      </c>
      <c r="X21" s="44">
        <v>7892</v>
      </c>
      <c r="Y21" s="44">
        <v>8132.3</v>
      </c>
      <c r="Z21" s="44">
        <v>8173.3</v>
      </c>
      <c r="AA21" s="44">
        <v>8273</v>
      </c>
      <c r="AB21" s="44">
        <v>8453.2800000000007</v>
      </c>
      <c r="AC21" s="44">
        <v>8797.2999999999993</v>
      </c>
      <c r="AD21" s="44">
        <v>10206.799999999999</v>
      </c>
      <c r="AE21" s="44">
        <v>11629.6</v>
      </c>
      <c r="AF21" s="44">
        <v>12161.71</v>
      </c>
      <c r="AG21" s="44">
        <v>15306.2</v>
      </c>
      <c r="AH21" s="44">
        <v>12657.47</v>
      </c>
      <c r="AI21" s="44">
        <v>13366.2</v>
      </c>
      <c r="AJ21" s="44">
        <v>13614.58</v>
      </c>
      <c r="AK21" s="44">
        <v>14327.87</v>
      </c>
      <c r="AL21" s="44">
        <v>15033.73</v>
      </c>
      <c r="AM21" s="44">
        <v>15702.97</v>
      </c>
      <c r="AN21" s="44">
        <v>16531.78</v>
      </c>
      <c r="AO21" s="44">
        <v>17936.89</v>
      </c>
      <c r="AP21" s="47">
        <v>19469.78</v>
      </c>
      <c r="AQ21" s="44">
        <v>20297.62</v>
      </c>
      <c r="AR21" s="44">
        <v>21271.77</v>
      </c>
      <c r="AS21" s="44">
        <v>21788.86</v>
      </c>
      <c r="AT21" s="47">
        <v>21981.65</v>
      </c>
      <c r="AU21" s="44">
        <v>22190.98</v>
      </c>
      <c r="AV21" s="44">
        <v>23085</v>
      </c>
      <c r="AW21" s="44">
        <v>24246.9</v>
      </c>
      <c r="AX21" s="64">
        <v>24550</v>
      </c>
      <c r="AY21" s="64">
        <v>25952</v>
      </c>
      <c r="AZ21" s="64">
        <v>26911.9</v>
      </c>
      <c r="BA21" s="64">
        <v>27330</v>
      </c>
      <c r="BB21" s="64">
        <v>27556.25</v>
      </c>
      <c r="BC21" s="64">
        <v>28524.25</v>
      </c>
      <c r="BD21" s="44">
        <v>30741.61</v>
      </c>
      <c r="BE21" s="44">
        <v>31765.31</v>
      </c>
      <c r="BF21" s="44">
        <v>32603.01</v>
      </c>
      <c r="BG21" s="44">
        <v>33256.620000000003</v>
      </c>
      <c r="BH21" s="44">
        <v>34479.67</v>
      </c>
      <c r="BI21" s="44">
        <v>35109.040000000001</v>
      </c>
      <c r="BJ21" s="44">
        <v>35654.589999999997</v>
      </c>
      <c r="BK21" s="64">
        <v>36457.019999999997</v>
      </c>
      <c r="BL21" s="64">
        <v>37631.699999999997</v>
      </c>
      <c r="BM21" s="44">
        <v>37482.82</v>
      </c>
      <c r="BN21" s="44">
        <v>38582.28</v>
      </c>
      <c r="BO21" s="44">
        <v>40058.65</v>
      </c>
      <c r="BP21" s="44">
        <v>41197.480000000003</v>
      </c>
      <c r="BQ21" s="44">
        <v>41956.28</v>
      </c>
      <c r="BR21" s="44">
        <v>41732.5</v>
      </c>
      <c r="BS21" s="44">
        <v>43379.78</v>
      </c>
      <c r="BT21" s="44">
        <v>45024.92</v>
      </c>
      <c r="BU21" s="44">
        <v>46742.65</v>
      </c>
    </row>
    <row r="22" spans="1:74" x14ac:dyDescent="0.2">
      <c r="A22" s="2"/>
      <c r="B22" s="7" t="s">
        <v>26</v>
      </c>
      <c r="C22" s="12">
        <f t="shared" ref="C22:R22" si="33">C21/C20*100</f>
        <v>34.343702529371171</v>
      </c>
      <c r="D22" s="12">
        <f t="shared" si="33"/>
        <v>37.172508576190111</v>
      </c>
      <c r="E22" s="12">
        <f t="shared" si="33"/>
        <v>36.934870661354005</v>
      </c>
      <c r="F22" s="12">
        <f t="shared" si="33"/>
        <v>36.264259998271612</v>
      </c>
      <c r="G22" s="12">
        <f t="shared" si="33"/>
        <v>35.733392552514964</v>
      </c>
      <c r="H22" s="12">
        <f t="shared" si="33"/>
        <v>35.200493459211359</v>
      </c>
      <c r="I22" s="60">
        <f t="shared" si="33"/>
        <v>34.492981103420476</v>
      </c>
      <c r="J22" s="12">
        <f t="shared" si="33"/>
        <v>39.511041009463725</v>
      </c>
      <c r="K22" s="12">
        <f t="shared" si="33"/>
        <v>38.678793146401432</v>
      </c>
      <c r="L22" s="12">
        <f t="shared" si="33"/>
        <v>39.304593229674474</v>
      </c>
      <c r="M22" s="12">
        <f t="shared" si="33"/>
        <v>40.010318004918588</v>
      </c>
      <c r="N22" s="12">
        <f t="shared" si="33"/>
        <v>41.79480431595173</v>
      </c>
      <c r="O22" s="12">
        <f t="shared" si="33"/>
        <v>46.393564523761242</v>
      </c>
      <c r="P22" s="12">
        <f t="shared" si="33"/>
        <v>48.976633093325077</v>
      </c>
      <c r="Q22" s="12">
        <f t="shared" si="33"/>
        <v>49.17208482902064</v>
      </c>
      <c r="R22" s="12">
        <f t="shared" si="33"/>
        <v>47.166900941273617</v>
      </c>
      <c r="S22" s="12">
        <v>45.779871297581138</v>
      </c>
      <c r="T22" s="12">
        <v>45.201508656870097</v>
      </c>
      <c r="U22" s="12">
        <v>46.544274895313947</v>
      </c>
      <c r="V22" s="12">
        <v>45.911655208642628</v>
      </c>
      <c r="W22" s="12">
        <v>43.979155774782356</v>
      </c>
      <c r="X22" s="12">
        <v>43.276559809609452</v>
      </c>
      <c r="Y22" s="12">
        <v>42.749154983625345</v>
      </c>
      <c r="Z22" s="12">
        <v>41.638265246340936</v>
      </c>
      <c r="AA22" s="12">
        <v>40.755702251342427</v>
      </c>
      <c r="AB22" s="12">
        <v>41.737749662771343</v>
      </c>
      <c r="AC22" s="12">
        <v>41.336227757338257</v>
      </c>
      <c r="AD22" s="12">
        <v>42.711816176993658</v>
      </c>
      <c r="AE22" s="12">
        <v>45.129319544422671</v>
      </c>
      <c r="AF22" s="12">
        <v>45.462959813179488</v>
      </c>
      <c r="AG22" s="12">
        <v>54.36019462300672</v>
      </c>
      <c r="AH22" s="12">
        <v>39.415432638141965</v>
      </c>
      <c r="AI22" s="12">
        <v>39.561345065605565</v>
      </c>
      <c r="AJ22" s="12">
        <v>37.194779620620665</v>
      </c>
      <c r="AK22" s="12">
        <v>36.626445719871612</v>
      </c>
      <c r="AL22" s="12">
        <v>36.158139503561038</v>
      </c>
      <c r="AM22" s="12">
        <v>36.701315972453507</v>
      </c>
      <c r="AN22" s="12">
        <v>37.283618173863232</v>
      </c>
      <c r="AO22" s="12">
        <v>38.709882788423521</v>
      </c>
      <c r="AP22" s="12">
        <v>40.04832181853935</v>
      </c>
      <c r="AQ22" s="11">
        <v>40.602426629513424</v>
      </c>
      <c r="AR22" s="11">
        <v>40.977479094941174</v>
      </c>
      <c r="AS22" s="11">
        <v>39.985707894167952</v>
      </c>
      <c r="AT22" s="61">
        <v>39.745104378214805</v>
      </c>
      <c r="AU22" s="11">
        <v>39.085940180544767</v>
      </c>
      <c r="AV22" s="11">
        <v>39.126356011704857</v>
      </c>
      <c r="AW22" s="11">
        <v>38.919770079149657</v>
      </c>
      <c r="AX22" s="11">
        <v>38.530903746663462</v>
      </c>
      <c r="AY22" s="11">
        <f t="shared" ref="AY22:AZ22" si="34">AY21/AY20*100</f>
        <v>39.180624915266158</v>
      </c>
      <c r="AZ22" s="44">
        <f t="shared" si="34"/>
        <v>38.368557511811467</v>
      </c>
      <c r="BA22" s="11">
        <f>BA21/BA20*100</f>
        <v>37.045830219353199</v>
      </c>
      <c r="BB22" s="11">
        <f>BB21/BB20*100</f>
        <v>35.803758567971791</v>
      </c>
      <c r="BC22" s="11">
        <f>BC21/BC20*100</f>
        <v>35.209931078682281</v>
      </c>
      <c r="BD22" s="11">
        <f t="shared" ref="BD22:BF22" si="35">BD21/BD20*100</f>
        <v>35.304973807183039</v>
      </c>
      <c r="BE22" s="11">
        <f t="shared" si="35"/>
        <v>34.586081646963009</v>
      </c>
      <c r="BF22" s="11">
        <f t="shared" si="35"/>
        <v>34.340588850914095</v>
      </c>
      <c r="BG22" s="11">
        <f>BG21/BG20*100</f>
        <v>34.028878166895154</v>
      </c>
      <c r="BH22" s="11">
        <f>BH21/BH20*100</f>
        <v>33.963890955559769</v>
      </c>
      <c r="BI22" s="11">
        <f>BI21/BI20*100</f>
        <v>33.967054055821649</v>
      </c>
      <c r="BJ22" s="11">
        <f t="shared" ref="BJ22:BK22" si="36">BJ21/BJ20*100</f>
        <v>33.698299263052107</v>
      </c>
      <c r="BK22" s="11">
        <f t="shared" si="36"/>
        <v>33.749765671757167</v>
      </c>
      <c r="BL22" s="11">
        <v>33.82654516866755</v>
      </c>
      <c r="BM22" s="11">
        <v>33.609144299168456</v>
      </c>
      <c r="BN22" s="11">
        <v>33.547824998174022</v>
      </c>
      <c r="BO22" s="11">
        <v>33.657823838289126</v>
      </c>
      <c r="BP22" s="11">
        <v>33.341477676232024</v>
      </c>
      <c r="BQ22" s="11">
        <f t="shared" ref="BQ22:BR22" si="37">BQ21/BQ20*100</f>
        <v>33.26710509769233</v>
      </c>
      <c r="BR22" s="11">
        <f t="shared" si="37"/>
        <v>32.302471730257629</v>
      </c>
      <c r="BS22" s="11">
        <f>BS21/BS20*100</f>
        <v>32.105918391196688</v>
      </c>
      <c r="BT22" s="11">
        <f>BT21/BT20*100</f>
        <v>31.879062552106692</v>
      </c>
      <c r="BU22" s="11">
        <f>BU21/BU20*100</f>
        <v>30.679456968954856</v>
      </c>
    </row>
    <row r="23" spans="1:74" x14ac:dyDescent="0.2">
      <c r="A23" s="2"/>
      <c r="B23" s="5" t="s">
        <v>37</v>
      </c>
      <c r="C23" s="44">
        <v>6021.9871999999996</v>
      </c>
      <c r="D23" s="44">
        <v>5805.7</v>
      </c>
      <c r="E23" s="44">
        <v>5984.6772000000001</v>
      </c>
      <c r="F23" s="44">
        <v>6221.6772000000001</v>
      </c>
      <c r="G23" s="44">
        <v>6366.7</v>
      </c>
      <c r="H23" s="44">
        <v>6516.6772000000001</v>
      </c>
      <c r="I23" s="59">
        <v>6666.6670000000004</v>
      </c>
      <c r="J23" s="44">
        <v>5369</v>
      </c>
      <c r="K23" s="44">
        <v>5488.99</v>
      </c>
      <c r="L23" s="44">
        <v>5608.99</v>
      </c>
      <c r="M23" s="44">
        <v>5988.5</v>
      </c>
      <c r="N23" s="44">
        <v>6192.8</v>
      </c>
      <c r="O23" s="44">
        <v>6740.5</v>
      </c>
      <c r="P23" s="44">
        <v>7337.9</v>
      </c>
      <c r="Q23" s="44">
        <v>8147.42</v>
      </c>
      <c r="R23" s="44">
        <v>9110.92</v>
      </c>
      <c r="S23" s="44">
        <v>9506.67</v>
      </c>
      <c r="T23" s="44">
        <v>9792.6</v>
      </c>
      <c r="U23" s="44">
        <v>9236</v>
      </c>
      <c r="V23" s="44">
        <v>9472.6</v>
      </c>
      <c r="W23" s="44">
        <v>9858.1</v>
      </c>
      <c r="X23" s="44">
        <v>10344.200000000001</v>
      </c>
      <c r="Y23" s="44">
        <v>10891</v>
      </c>
      <c r="Z23" s="44">
        <v>11456</v>
      </c>
      <c r="AA23" s="44">
        <v>12026</v>
      </c>
      <c r="AB23" s="44">
        <v>11800.04</v>
      </c>
      <c r="AC23" s="44">
        <v>12485</v>
      </c>
      <c r="AD23" s="44">
        <v>13690.1</v>
      </c>
      <c r="AE23" s="44">
        <v>14139.9</v>
      </c>
      <c r="AF23" s="44">
        <v>14589.1</v>
      </c>
      <c r="AG23" s="44">
        <v>12850.8</v>
      </c>
      <c r="AH23" s="44">
        <v>19455.509999999998</v>
      </c>
      <c r="AI23" s="44">
        <v>20419.809999999998</v>
      </c>
      <c r="AJ23" s="44">
        <v>22988.89</v>
      </c>
      <c r="AK23" s="44">
        <v>24791.05</v>
      </c>
      <c r="AL23" s="44">
        <v>26543.99</v>
      </c>
      <c r="AM23" s="44">
        <v>27082.880000000001</v>
      </c>
      <c r="AN23" s="44">
        <v>27808.82</v>
      </c>
      <c r="AO23" s="44">
        <v>28399.83</v>
      </c>
      <c r="AP23" s="44">
        <v>29145.940000000002</v>
      </c>
      <c r="AQ23" s="44">
        <v>29693.53</v>
      </c>
      <c r="AR23" s="44">
        <v>30639.11</v>
      </c>
      <c r="AS23" s="44">
        <v>32702.76</v>
      </c>
      <c r="AT23" s="47">
        <v>33324.910000000003</v>
      </c>
      <c r="AU23" s="44">
        <v>34583.86</v>
      </c>
      <c r="AV23" s="44">
        <v>35916.15</v>
      </c>
      <c r="AW23" s="44">
        <v>38052.800000000003</v>
      </c>
      <c r="AX23" s="64">
        <v>39165.090000000004</v>
      </c>
      <c r="AY23" s="64">
        <v>40284.82</v>
      </c>
      <c r="AZ23" s="64">
        <v>43228.605000000003</v>
      </c>
      <c r="BA23" s="64">
        <v>46443.485000000001</v>
      </c>
      <c r="BB23" s="64">
        <v>49408.434999999998</v>
      </c>
      <c r="BC23" s="64">
        <v>52487.695</v>
      </c>
      <c r="BD23" s="44">
        <v>56332.834999999999</v>
      </c>
      <c r="BE23" s="44">
        <v>60078.89</v>
      </c>
      <c r="BF23" s="44">
        <v>62337.149999999994</v>
      </c>
      <c r="BG23" s="44">
        <v>64473.96</v>
      </c>
      <c r="BH23" s="44">
        <v>67038.94</v>
      </c>
      <c r="BI23" s="44">
        <v>68253</v>
      </c>
      <c r="BJ23" s="44">
        <v>70150.720000000001</v>
      </c>
      <c r="BK23" s="64">
        <v>71564.53</v>
      </c>
      <c r="BL23" s="64">
        <v>73617.320000000007</v>
      </c>
      <c r="BM23" s="44">
        <v>74042.840000000011</v>
      </c>
      <c r="BN23" s="44">
        <v>76424.52</v>
      </c>
      <c r="BO23" s="44">
        <v>78958.7</v>
      </c>
      <c r="BP23" s="44">
        <v>82364.77</v>
      </c>
      <c r="BQ23" s="44">
        <v>84163.14</v>
      </c>
      <c r="BR23" s="44">
        <v>87460.4</v>
      </c>
      <c r="BS23" s="44">
        <v>91734.81</v>
      </c>
      <c r="BT23" s="44">
        <v>96211.73000000001</v>
      </c>
      <c r="BU23" s="44">
        <v>99615.49</v>
      </c>
    </row>
    <row r="24" spans="1:74" x14ac:dyDescent="0.2">
      <c r="A24" s="2"/>
      <c r="B24" s="7" t="s">
        <v>26</v>
      </c>
      <c r="C24" s="12">
        <f t="shared" ref="C24:R24" si="38">C23/C20*100</f>
        <v>65.656297470628829</v>
      </c>
      <c r="D24" s="12">
        <f t="shared" si="38"/>
        <v>62.827491423809875</v>
      </c>
      <c r="E24" s="12">
        <f t="shared" si="38"/>
        <v>63.065129338645995</v>
      </c>
      <c r="F24" s="12">
        <f t="shared" si="38"/>
        <v>63.735740001728388</v>
      </c>
      <c r="G24" s="12">
        <f t="shared" si="38"/>
        <v>64.266607447485029</v>
      </c>
      <c r="H24" s="12">
        <f t="shared" si="38"/>
        <v>64.799506540788641</v>
      </c>
      <c r="I24" s="60">
        <f t="shared" si="38"/>
        <v>65.507018896579524</v>
      </c>
      <c r="J24" s="12">
        <f t="shared" si="38"/>
        <v>60.488958990536275</v>
      </c>
      <c r="K24" s="12">
        <f t="shared" si="38"/>
        <v>61.321206853598568</v>
      </c>
      <c r="L24" s="12">
        <f t="shared" si="38"/>
        <v>60.695406770325533</v>
      </c>
      <c r="M24" s="12">
        <f t="shared" si="38"/>
        <v>59.989681995081426</v>
      </c>
      <c r="N24" s="12">
        <f t="shared" si="38"/>
        <v>58.20519568404827</v>
      </c>
      <c r="O24" s="12">
        <f t="shared" si="38"/>
        <v>53.606435476238765</v>
      </c>
      <c r="P24" s="12">
        <f t="shared" si="38"/>
        <v>51.023366906674916</v>
      </c>
      <c r="Q24" s="12">
        <f t="shared" si="38"/>
        <v>50.827915170979367</v>
      </c>
      <c r="R24" s="12">
        <f t="shared" si="38"/>
        <v>52.833099058726376</v>
      </c>
      <c r="S24" s="12">
        <v>54.220128702418855</v>
      </c>
      <c r="T24" s="12">
        <v>54.798491343129911</v>
      </c>
      <c r="U24" s="12">
        <v>53.45572510468606</v>
      </c>
      <c r="V24" s="12">
        <v>54.088344791357379</v>
      </c>
      <c r="W24" s="12">
        <v>56.020844225217644</v>
      </c>
      <c r="X24" s="12">
        <v>56.723440190390541</v>
      </c>
      <c r="Y24" s="12">
        <v>57.250845016374662</v>
      </c>
      <c r="Z24" s="12">
        <v>58.361734753659078</v>
      </c>
      <c r="AA24" s="12">
        <v>59.244297748657573</v>
      </c>
      <c r="AB24" s="12">
        <v>58.262250337228672</v>
      </c>
      <c r="AC24" s="12">
        <v>58.66377224266175</v>
      </c>
      <c r="AD24" s="12">
        <v>57.288183823006335</v>
      </c>
      <c r="AE24" s="12">
        <v>54.870680455577329</v>
      </c>
      <c r="AF24" s="12">
        <v>54.537040186820519</v>
      </c>
      <c r="AG24" s="12">
        <v>45.639805376993287</v>
      </c>
      <c r="AH24" s="12">
        <v>60.584567361858042</v>
      </c>
      <c r="AI24" s="12">
        <v>60.438654934394442</v>
      </c>
      <c r="AJ24" s="12">
        <v>62.805220379379335</v>
      </c>
      <c r="AK24" s="12">
        <v>63.373554280128388</v>
      </c>
      <c r="AL24" s="12">
        <v>63.841860496438962</v>
      </c>
      <c r="AM24" s="12">
        <v>63.298684027546493</v>
      </c>
      <c r="AN24" s="12">
        <v>62.716381826136768</v>
      </c>
      <c r="AO24" s="12">
        <v>61.290117211576479</v>
      </c>
      <c r="AP24" s="12">
        <v>59.951678181460657</v>
      </c>
      <c r="AQ24" s="11">
        <v>59.397573370486576</v>
      </c>
      <c r="AR24" s="11">
        <v>59.022520905058819</v>
      </c>
      <c r="AS24" s="11">
        <v>60.014292105832055</v>
      </c>
      <c r="AT24" s="61">
        <v>60.254895621785188</v>
      </c>
      <c r="AU24" s="11">
        <v>60.914059819455247</v>
      </c>
      <c r="AV24" s="11">
        <v>60.873643988295143</v>
      </c>
      <c r="AW24" s="11">
        <v>61.080229920850336</v>
      </c>
      <c r="AX24" s="11">
        <v>61.469096253336531</v>
      </c>
      <c r="AY24" s="11">
        <f t="shared" ref="AY24:AZ24" si="39">AY23/AY20*100</f>
        <v>60.819375084733828</v>
      </c>
      <c r="AZ24" s="44">
        <f t="shared" si="39"/>
        <v>61.631442488188526</v>
      </c>
      <c r="BA24" s="11">
        <f>BA23/BA20*100</f>
        <v>62.954169780646794</v>
      </c>
      <c r="BB24" s="11">
        <f>BB23/BB20*100</f>
        <v>64.196241432028216</v>
      </c>
      <c r="BC24" s="11">
        <f>BC23/BC20*100</f>
        <v>64.790068921317712</v>
      </c>
      <c r="BD24" s="11">
        <f>BD23/BD20*100</f>
        <v>64.695026192816954</v>
      </c>
      <c r="BE24" s="11">
        <f t="shared" ref="BE24:BK24" si="40">BE23/BE20*100</f>
        <v>65.413918353036991</v>
      </c>
      <c r="BF24" s="11">
        <f t="shared" si="40"/>
        <v>65.659411149085912</v>
      </c>
      <c r="BG24" s="11">
        <f t="shared" si="40"/>
        <v>65.971121833104846</v>
      </c>
      <c r="BH24" s="11">
        <f t="shared" si="40"/>
        <v>66.036109044440224</v>
      </c>
      <c r="BI24" s="11">
        <f t="shared" si="40"/>
        <v>66.032945944178351</v>
      </c>
      <c r="BJ24" s="11">
        <f t="shared" si="40"/>
        <v>66.301700736947893</v>
      </c>
      <c r="BK24" s="11">
        <f t="shared" si="40"/>
        <v>66.25023432824284</v>
      </c>
      <c r="BL24" s="11">
        <v>66.17345483133245</v>
      </c>
      <c r="BM24" s="11">
        <v>66.390855700831551</v>
      </c>
      <c r="BN24" s="11">
        <v>66.452175001825992</v>
      </c>
      <c r="BO24" s="11">
        <v>66.342176161710881</v>
      </c>
      <c r="BP24" s="11">
        <v>66.658522323767983</v>
      </c>
      <c r="BQ24" s="11">
        <f t="shared" ref="BQ24:BU24" si="41">BQ23/BQ20*100</f>
        <v>66.732894902307677</v>
      </c>
      <c r="BR24" s="11">
        <f t="shared" si="41"/>
        <v>67.697528269742378</v>
      </c>
      <c r="BS24" s="11">
        <f t="shared" si="41"/>
        <v>67.894081608803319</v>
      </c>
      <c r="BT24" s="11">
        <f t="shared" si="41"/>
        <v>68.120937447893297</v>
      </c>
      <c r="BU24" s="11">
        <f t="shared" si="41"/>
        <v>65.382453474425446</v>
      </c>
    </row>
    <row r="25" spans="1:74" x14ac:dyDescent="0.2">
      <c r="A25" s="2"/>
      <c r="B25" s="7" t="s">
        <v>53</v>
      </c>
      <c r="C25" s="12"/>
      <c r="D25" s="12"/>
      <c r="E25" s="12"/>
      <c r="F25" s="12"/>
      <c r="G25" s="12"/>
      <c r="H25" s="12"/>
      <c r="I25" s="6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1"/>
      <c r="AR25" s="11"/>
      <c r="AS25" s="11"/>
      <c r="AT25" s="61"/>
      <c r="AU25" s="11"/>
      <c r="AV25" s="11"/>
      <c r="AW25" s="11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43"/>
      <c r="BN25" s="43"/>
      <c r="BO25" s="43"/>
      <c r="BP25" s="43"/>
      <c r="BQ25" s="43"/>
      <c r="BR25" s="43"/>
      <c r="BS25" s="43"/>
      <c r="BT25" s="43"/>
      <c r="BU25" s="44">
        <v>6000</v>
      </c>
    </row>
    <row r="26" spans="1:74" x14ac:dyDescent="0.2">
      <c r="A26" s="2"/>
      <c r="B26" s="7" t="s">
        <v>54</v>
      </c>
      <c r="C26" s="12"/>
      <c r="D26" s="12"/>
      <c r="E26" s="12"/>
      <c r="F26" s="12"/>
      <c r="G26" s="12"/>
      <c r="H26" s="12"/>
      <c r="I26" s="60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1"/>
      <c r="AR26" s="11"/>
      <c r="AS26" s="11"/>
      <c r="AT26" s="61"/>
      <c r="AU26" s="11"/>
      <c r="AV26" s="11"/>
      <c r="AW26" s="11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43"/>
      <c r="BN26" s="43"/>
      <c r="BO26" s="43"/>
      <c r="BP26" s="43"/>
      <c r="BQ26" s="43"/>
      <c r="BR26" s="43"/>
      <c r="BS26" s="43"/>
      <c r="BT26" s="43"/>
      <c r="BU26" s="11">
        <f>BU25/BU20*100</f>
        <v>3.9380895566196852</v>
      </c>
    </row>
    <row r="27" spans="1:74" x14ac:dyDescent="0.2">
      <c r="A27" s="2"/>
      <c r="B27" s="6" t="s">
        <v>38</v>
      </c>
      <c r="C27" s="43">
        <f t="shared" ref="C27:R27" si="42">C5+C20</f>
        <v>12436.351066032097</v>
      </c>
      <c r="D27" s="43">
        <f t="shared" si="42"/>
        <v>12664.903907791324</v>
      </c>
      <c r="E27" s="43">
        <f t="shared" si="42"/>
        <v>13179.886296591922</v>
      </c>
      <c r="F27" s="43">
        <f t="shared" si="42"/>
        <v>13495.438346714145</v>
      </c>
      <c r="G27" s="43">
        <f t="shared" si="42"/>
        <v>13227.385571151724</v>
      </c>
      <c r="H27" s="43">
        <f t="shared" si="42"/>
        <v>13106.581483748154</v>
      </c>
      <c r="I27" s="43">
        <f t="shared" si="42"/>
        <v>13499.027</v>
      </c>
      <c r="J27" s="43">
        <f t="shared" si="42"/>
        <v>11922.51940788743</v>
      </c>
      <c r="K27" s="43">
        <f t="shared" si="42"/>
        <v>11880.931124955354</v>
      </c>
      <c r="L27" s="43">
        <f t="shared" si="42"/>
        <v>12288.182094225591</v>
      </c>
      <c r="M27" s="43">
        <f t="shared" si="42"/>
        <v>12968.634920996072</v>
      </c>
      <c r="N27" s="43">
        <f t="shared" si="42"/>
        <v>13876.7</v>
      </c>
      <c r="O27" s="43">
        <f t="shared" si="42"/>
        <v>15769.39</v>
      </c>
      <c r="P27" s="43">
        <f t="shared" si="42"/>
        <v>18287.738000000001</v>
      </c>
      <c r="Q27" s="43">
        <f t="shared" si="42"/>
        <v>23932.876</v>
      </c>
      <c r="R27" s="43">
        <f t="shared" si="42"/>
        <v>24727.401000000002</v>
      </c>
      <c r="S27" s="43">
        <v>25614.170000000002</v>
      </c>
      <c r="T27" s="43">
        <v>25926.2</v>
      </c>
      <c r="U27" s="43">
        <v>26318.149999999998</v>
      </c>
      <c r="V27" s="43">
        <v>27021.800000000003</v>
      </c>
      <c r="W27" s="43">
        <v>27768.35233623668</v>
      </c>
      <c r="X27" s="43">
        <v>28709.820240719004</v>
      </c>
      <c r="Y27" s="43">
        <v>29899.938560962855</v>
      </c>
      <c r="Z27" s="43">
        <v>30663.216102555976</v>
      </c>
      <c r="AA27" s="43">
        <v>31347.60529770024</v>
      </c>
      <c r="AB27" s="43">
        <v>31634.215974693863</v>
      </c>
      <c r="AC27" s="43">
        <v>32712.124439964064</v>
      </c>
      <c r="AD27" s="43">
        <v>35957.723422446485</v>
      </c>
      <c r="AE27" s="43">
        <v>38778.519794397012</v>
      </c>
      <c r="AF27" s="43">
        <v>42096.447932610987</v>
      </c>
      <c r="AG27" s="43">
        <v>56489.145530891219</v>
      </c>
      <c r="AH27" s="43">
        <v>59562.569908048645</v>
      </c>
      <c r="AI27" s="43">
        <v>61074.571647165605</v>
      </c>
      <c r="AJ27" s="43">
        <v>62689.966016314291</v>
      </c>
      <c r="AK27" s="43">
        <v>64380.521740918302</v>
      </c>
      <c r="AL27" s="43">
        <v>66622.569315070068</v>
      </c>
      <c r="AM27" s="43">
        <v>70472.334698386578</v>
      </c>
      <c r="AN27" s="43">
        <v>72589.410913136526</v>
      </c>
      <c r="AO27" s="43">
        <v>72762.591856326908</v>
      </c>
      <c r="AP27" s="43">
        <v>74039.259791190882</v>
      </c>
      <c r="AQ27" s="43">
        <v>78331.417589767574</v>
      </c>
      <c r="AR27" s="43">
        <v>80591.97383616968</v>
      </c>
      <c r="AS27" s="43">
        <v>86647.25976070264</v>
      </c>
      <c r="AT27" s="50">
        <v>87530.049719216477</v>
      </c>
      <c r="AU27" s="43">
        <v>87875.51901607473</v>
      </c>
      <c r="AV27" s="43">
        <v>91411.973623778278</v>
      </c>
      <c r="AW27" s="43">
        <v>93151.400000000009</v>
      </c>
      <c r="AX27" s="43">
        <v>100399.84393577349</v>
      </c>
      <c r="AY27" s="43">
        <f t="shared" ref="AY27:BT27" si="43">AY5+AY20</f>
        <v>101161.00979800377</v>
      </c>
      <c r="AZ27" s="43">
        <f t="shared" si="43"/>
        <v>106581.62733516761</v>
      </c>
      <c r="BA27" s="43">
        <f t="shared" si="43"/>
        <v>106838.49681240437</v>
      </c>
      <c r="BB27" s="43">
        <f t="shared" si="43"/>
        <v>110328.30728876844</v>
      </c>
      <c r="BC27" s="43">
        <f t="shared" si="43"/>
        <v>118880.62372189027</v>
      </c>
      <c r="BD27" s="43">
        <f t="shared" si="43"/>
        <v>126020.59512333425</v>
      </c>
      <c r="BE27" s="43">
        <f t="shared" si="43"/>
        <v>124331.75055927548</v>
      </c>
      <c r="BF27" s="43">
        <f t="shared" si="43"/>
        <v>125654.15361373144</v>
      </c>
      <c r="BG27" s="43">
        <f t="shared" si="43"/>
        <v>130226.95510317157</v>
      </c>
      <c r="BH27" s="43">
        <f t="shared" si="43"/>
        <v>135695.17657254537</v>
      </c>
      <c r="BI27" s="43">
        <f t="shared" si="43"/>
        <v>137456.64711000037</v>
      </c>
      <c r="BJ27" s="43">
        <f t="shared" si="43"/>
        <v>142479.74322045321</v>
      </c>
      <c r="BK27" s="43">
        <f t="shared" si="43"/>
        <v>145566.48529032752</v>
      </c>
      <c r="BL27" s="43">
        <f t="shared" si="43"/>
        <v>148790.95618482257</v>
      </c>
      <c r="BM27" s="43">
        <f t="shared" si="43"/>
        <v>148831.13823030554</v>
      </c>
      <c r="BN27" s="43">
        <f t="shared" si="43"/>
        <v>153825.78512699928</v>
      </c>
      <c r="BO27" s="43">
        <f t="shared" si="43"/>
        <v>157512.1757636058</v>
      </c>
      <c r="BP27" s="43">
        <f t="shared" si="43"/>
        <v>159941.89596618526</v>
      </c>
      <c r="BQ27" s="43">
        <f t="shared" si="43"/>
        <v>163920.18411381351</v>
      </c>
      <c r="BR27" s="43">
        <f t="shared" si="43"/>
        <v>166669.46588400102</v>
      </c>
      <c r="BS27" s="43">
        <f t="shared" si="43"/>
        <v>171462.49439335483</v>
      </c>
      <c r="BT27" s="43">
        <f t="shared" si="43"/>
        <v>175498.43375715477</v>
      </c>
      <c r="BU27" s="43">
        <f>BU5+BU20</f>
        <v>172733.10029391627</v>
      </c>
    </row>
    <row r="28" spans="1:74" x14ac:dyDescent="0.2">
      <c r="A28" s="2"/>
      <c r="B28" s="6" t="s">
        <v>39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50"/>
      <c r="AU28" s="43"/>
      <c r="AV28" s="43"/>
      <c r="AW28" s="54"/>
      <c r="AX28" s="54"/>
      <c r="AY28" s="54"/>
      <c r="AZ28" s="54"/>
      <c r="BA28" s="54"/>
      <c r="BB28" s="54"/>
      <c r="BC28" s="54"/>
      <c r="BD28" s="43"/>
      <c r="BE28" s="43"/>
      <c r="BF28" s="43"/>
      <c r="BG28" s="43"/>
      <c r="BH28" s="43"/>
      <c r="BI28" s="43"/>
      <c r="BJ28" s="43"/>
      <c r="BK28" s="64">
        <v>5639</v>
      </c>
      <c r="BL28" s="64">
        <v>5742</v>
      </c>
      <c r="BM28" s="44">
        <v>5593</v>
      </c>
      <c r="BN28" s="44">
        <v>7421</v>
      </c>
      <c r="BO28" s="44">
        <v>11166</v>
      </c>
      <c r="BP28" s="44">
        <v>10727</v>
      </c>
      <c r="BQ28" s="44">
        <v>10332</v>
      </c>
      <c r="BR28" s="44">
        <v>11172.078645400001</v>
      </c>
      <c r="BS28" s="44">
        <v>13040.73747708</v>
      </c>
      <c r="BT28" s="44">
        <v>11815.637291660001</v>
      </c>
      <c r="BU28" s="44">
        <v>4352</v>
      </c>
    </row>
    <row r="29" spans="1:74" x14ac:dyDescent="0.2">
      <c r="A29" s="2"/>
      <c r="B29" s="6" t="s">
        <v>40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50"/>
      <c r="AU29" s="43"/>
      <c r="AV29" s="43"/>
      <c r="AW29" s="54"/>
      <c r="AX29" s="54"/>
      <c r="AY29" s="54"/>
      <c r="AZ29" s="54"/>
      <c r="BA29" s="54"/>
      <c r="BB29" s="54"/>
      <c r="BC29" s="54"/>
      <c r="BD29" s="43"/>
      <c r="BE29" s="43"/>
      <c r="BF29" s="43"/>
      <c r="BG29" s="43"/>
      <c r="BH29" s="43"/>
      <c r="BI29" s="43"/>
      <c r="BJ29" s="43"/>
      <c r="BK29" s="54">
        <f>BK27-BK28</f>
        <v>139927.48529032752</v>
      </c>
      <c r="BL29" s="54">
        <f t="shared" ref="BL29:BP29" si="44">BL27-BL28</f>
        <v>143048.95618482257</v>
      </c>
      <c r="BM29" s="54">
        <f t="shared" si="44"/>
        <v>143238.13823030554</v>
      </c>
      <c r="BN29" s="54">
        <f t="shared" si="44"/>
        <v>146404.78512699928</v>
      </c>
      <c r="BO29" s="54">
        <f t="shared" si="44"/>
        <v>146346.1757636058</v>
      </c>
      <c r="BP29" s="54">
        <f t="shared" si="44"/>
        <v>149214.89596618526</v>
      </c>
      <c r="BQ29" s="54">
        <f>BQ27-BQ28</f>
        <v>153588.18411381351</v>
      </c>
      <c r="BR29" s="54">
        <f>BR27-BR28</f>
        <v>155497.38723860102</v>
      </c>
      <c r="BS29" s="54">
        <f t="shared" ref="BS29:BU29" si="45">BS27-BS28</f>
        <v>158421.75691627484</v>
      </c>
      <c r="BT29" s="54">
        <f t="shared" si="45"/>
        <v>163682.79646549476</v>
      </c>
      <c r="BU29" s="54">
        <f t="shared" si="45"/>
        <v>168381.10029391627</v>
      </c>
    </row>
    <row r="30" spans="1:74" ht="12" customHeight="1" x14ac:dyDescent="0.2">
      <c r="B30" s="6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48"/>
      <c r="AQ30" s="48"/>
      <c r="AR30" s="48"/>
      <c r="AS30" s="48"/>
      <c r="AT30" s="48"/>
      <c r="AU30" s="48"/>
      <c r="AV30" s="48"/>
      <c r="AW30" s="48"/>
      <c r="AX30" s="48"/>
      <c r="AY30" s="67"/>
      <c r="AZ30" s="67"/>
      <c r="BA30" s="67"/>
      <c r="BB30" s="68"/>
      <c r="BC30" s="68"/>
      <c r="BD30" s="69"/>
      <c r="BE30" s="69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</row>
    <row r="31" spans="1:74" x14ac:dyDescent="0.2">
      <c r="B31" s="6" t="s">
        <v>41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38"/>
      <c r="AP31" s="48"/>
      <c r="AQ31" s="48"/>
      <c r="AR31" s="48"/>
      <c r="AS31" s="48"/>
      <c r="AT31" s="48"/>
      <c r="AU31" s="48"/>
      <c r="AV31" s="48"/>
      <c r="AW31" s="48"/>
      <c r="AX31" s="48"/>
      <c r="AY31" s="68"/>
      <c r="AZ31" s="68"/>
      <c r="BA31" s="68"/>
      <c r="BB31" s="67"/>
      <c r="BC31" s="67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</row>
    <row r="32" spans="1:74" x14ac:dyDescent="0.2">
      <c r="B32" s="5" t="s">
        <v>42</v>
      </c>
      <c r="C32" s="12">
        <f t="shared" ref="C32:AH32" si="46">C5/C27*100</f>
        <v>26.248566389768342</v>
      </c>
      <c r="D32" s="12">
        <f t="shared" si="46"/>
        <v>27.036951347769694</v>
      </c>
      <c r="E32" s="12">
        <f t="shared" si="46"/>
        <v>27.998793112093413</v>
      </c>
      <c r="F32" s="12">
        <f t="shared" si="46"/>
        <v>27.666838607159704</v>
      </c>
      <c r="G32" s="12">
        <f t="shared" si="46"/>
        <v>25.104625198149332</v>
      </c>
      <c r="H32" s="12">
        <f t="shared" si="46"/>
        <v>23.270021153341634</v>
      </c>
      <c r="I32" s="12">
        <f t="shared" si="46"/>
        <v>24.609181091348287</v>
      </c>
      <c r="J32" s="12">
        <f t="shared" si="46"/>
        <v>25.552647923323857</v>
      </c>
      <c r="K32" s="12">
        <f t="shared" si="46"/>
        <v>24.659019517431666</v>
      </c>
      <c r="L32" s="12">
        <f t="shared" si="46"/>
        <v>24.795954933459289</v>
      </c>
      <c r="M32" s="12">
        <f t="shared" si="46"/>
        <v>23.025437443393784</v>
      </c>
      <c r="N32" s="12">
        <f t="shared" si="46"/>
        <v>23.327592294998091</v>
      </c>
      <c r="O32" s="12">
        <f t="shared" si="46"/>
        <v>20.262927101175126</v>
      </c>
      <c r="P32" s="12">
        <f t="shared" si="46"/>
        <v>21.360148532311644</v>
      </c>
      <c r="Q32" s="12">
        <f t="shared" si="46"/>
        <v>33.023427690011012</v>
      </c>
      <c r="R32" s="12">
        <f t="shared" si="46"/>
        <v>30.260685302106761</v>
      </c>
      <c r="S32" s="12">
        <f t="shared" si="46"/>
        <v>31.547772190158806</v>
      </c>
      <c r="T32" s="12">
        <f t="shared" si="46"/>
        <v>31.072814373105196</v>
      </c>
      <c r="U32" s="12">
        <f t="shared" si="46"/>
        <v>34.350058799725666</v>
      </c>
      <c r="V32" s="12">
        <f t="shared" si="46"/>
        <v>35.188625480167865</v>
      </c>
      <c r="W32" s="12">
        <f t="shared" si="46"/>
        <v>36.628577068880311</v>
      </c>
      <c r="X32" s="12">
        <f t="shared" si="46"/>
        <v>36.480967672045253</v>
      </c>
      <c r="Y32" s="12">
        <f t="shared" si="46"/>
        <v>36.376792342855566</v>
      </c>
      <c r="Z32" s="12">
        <f t="shared" si="46"/>
        <v>35.984210089548398</v>
      </c>
      <c r="AA32" s="12">
        <f t="shared" si="46"/>
        <v>35.245452380730335</v>
      </c>
      <c r="AB32" s="12">
        <f t="shared" si="46"/>
        <v>35.976538769913361</v>
      </c>
      <c r="AC32" s="12">
        <f t="shared" si="46"/>
        <v>34.940636340941431</v>
      </c>
      <c r="AD32" s="12">
        <f t="shared" si="46"/>
        <v>33.541676931964929</v>
      </c>
      <c r="AE32" s="12">
        <f t="shared" si="46"/>
        <v>33.546973590974041</v>
      </c>
      <c r="AF32" s="12">
        <f t="shared" si="46"/>
        <v>36.453522057672551</v>
      </c>
      <c r="AG32" s="12">
        <f t="shared" si="46"/>
        <v>50.155025827745469</v>
      </c>
      <c r="AH32" s="12">
        <f t="shared" si="46"/>
        <v>46.085301474440584</v>
      </c>
      <c r="AI32" s="12">
        <f t="shared" ref="AI32:BO32" si="47">AI5/AI27*100</f>
        <v>44.680725400440913</v>
      </c>
      <c r="AJ32" s="12">
        <f t="shared" si="47"/>
        <v>41.611916027399985</v>
      </c>
      <c r="AK32" s="12">
        <f t="shared" si="47"/>
        <v>39.237957471945741</v>
      </c>
      <c r="AL32" s="12">
        <f t="shared" si="47"/>
        <v>37.592139679615912</v>
      </c>
      <c r="AM32" s="12">
        <f t="shared" si="47"/>
        <v>39.28702634428322</v>
      </c>
      <c r="AN32" s="12">
        <f t="shared" si="47"/>
        <v>38.915883953019296</v>
      </c>
      <c r="AO32" s="12">
        <f t="shared" si="47"/>
        <v>36.317936431547146</v>
      </c>
      <c r="AP32" s="12">
        <f t="shared" si="47"/>
        <v>34.337917292652008</v>
      </c>
      <c r="AQ32" s="12">
        <f t="shared" si="47"/>
        <v>36.179949835951469</v>
      </c>
      <c r="AR32" s="12">
        <f t="shared" si="47"/>
        <v>35.5880275304755</v>
      </c>
      <c r="AS32" s="12">
        <f t="shared" si="47"/>
        <v>37.110971367713439</v>
      </c>
      <c r="AT32" s="12">
        <f t="shared" si="47"/>
        <v>36.814202462565362</v>
      </c>
      <c r="AU32" s="12">
        <f t="shared" si="47"/>
        <v>35.391744326864924</v>
      </c>
      <c r="AV32" s="12">
        <f t="shared" si="47"/>
        <v>35.455774926346741</v>
      </c>
      <c r="AW32" s="12">
        <f t="shared" si="47"/>
        <v>33.119953108595254</v>
      </c>
      <c r="AX32" s="12">
        <f t="shared" si="47"/>
        <v>36.538656334208042</v>
      </c>
      <c r="AY32" s="12">
        <f t="shared" si="47"/>
        <v>34.523370088673175</v>
      </c>
      <c r="AZ32" s="12">
        <f t="shared" si="47"/>
        <v>34.190810598688905</v>
      </c>
      <c r="BA32" s="12">
        <f t="shared" si="47"/>
        <v>30.948593249549912</v>
      </c>
      <c r="BB32" s="12">
        <f t="shared" si="47"/>
        <v>30.240310133141048</v>
      </c>
      <c r="BC32" s="12">
        <f t="shared" si="47"/>
        <v>31.854374191777769</v>
      </c>
      <c r="BD32" s="12">
        <f t="shared" si="47"/>
        <v>30.90459149571409</v>
      </c>
      <c r="BE32" s="12">
        <f t="shared" si="47"/>
        <v>26.129729866376287</v>
      </c>
      <c r="BF32" s="12">
        <f t="shared" si="47"/>
        <v>24.443277623872383</v>
      </c>
      <c r="BG32" s="12">
        <f t="shared" si="47"/>
        <v>24.95364732856304</v>
      </c>
      <c r="BH32" s="12">
        <f t="shared" si="47"/>
        <v>25.186279597988431</v>
      </c>
      <c r="BI32" s="12">
        <f t="shared" si="47"/>
        <v>24.803898412214288</v>
      </c>
      <c r="BJ32" s="12">
        <f t="shared" si="47"/>
        <v>25.740103394002013</v>
      </c>
      <c r="BK32" s="12">
        <f t="shared" si="47"/>
        <v>25.792293614457616</v>
      </c>
      <c r="BL32" s="12">
        <f t="shared" si="47"/>
        <v>25.231329341139102</v>
      </c>
      <c r="BM32" s="12">
        <f t="shared" si="47"/>
        <v>25.065640613846536</v>
      </c>
      <c r="BN32" s="12">
        <f t="shared" si="47"/>
        <v>25.235681452852749</v>
      </c>
      <c r="BO32" s="12">
        <f t="shared" si="47"/>
        <v>24.439269902143181</v>
      </c>
      <c r="BP32" s="12">
        <f t="shared" ref="BP32:BU32" si="48">BP5/BP27*100</f>
        <v>22.745538776079414</v>
      </c>
      <c r="BQ32" s="12">
        <f t="shared" si="48"/>
        <v>23.060469531664008</v>
      </c>
      <c r="BR32" s="12">
        <f t="shared" si="48"/>
        <v>22.485561878553117</v>
      </c>
      <c r="BS32" s="12">
        <f t="shared" si="48"/>
        <v>21.198749336964926</v>
      </c>
      <c r="BT32" s="12">
        <f t="shared" si="48"/>
        <v>19.522558135512678</v>
      </c>
      <c r="BU32" s="12">
        <f t="shared" si="48"/>
        <v>11.795631676411167</v>
      </c>
    </row>
    <row r="33" spans="2:74" s="1" customFormat="1" x14ac:dyDescent="0.2">
      <c r="B33" s="5" t="s">
        <v>43</v>
      </c>
      <c r="C33" s="12">
        <f t="shared" ref="C33:AH33" si="49">C20/C27*100</f>
        <v>73.751433610231658</v>
      </c>
      <c r="D33" s="12">
        <f t="shared" si="49"/>
        <v>72.963048652230299</v>
      </c>
      <c r="E33" s="12">
        <f t="shared" si="49"/>
        <v>72.001206887906605</v>
      </c>
      <c r="F33" s="12">
        <f t="shared" si="49"/>
        <v>72.333161392840296</v>
      </c>
      <c r="G33" s="12">
        <f t="shared" si="49"/>
        <v>74.895374801850679</v>
      </c>
      <c r="H33" s="12">
        <f t="shared" si="49"/>
        <v>76.729978846658369</v>
      </c>
      <c r="I33" s="12">
        <f t="shared" si="49"/>
        <v>75.39081890865171</v>
      </c>
      <c r="J33" s="12">
        <f t="shared" si="49"/>
        <v>74.447352076676154</v>
      </c>
      <c r="K33" s="12">
        <f t="shared" si="49"/>
        <v>75.340980482568327</v>
      </c>
      <c r="L33" s="12">
        <f t="shared" si="49"/>
        <v>75.204045066540701</v>
      </c>
      <c r="M33" s="12">
        <f t="shared" si="49"/>
        <v>76.974562556606202</v>
      </c>
      <c r="N33" s="12">
        <f t="shared" si="49"/>
        <v>76.672407705001916</v>
      </c>
      <c r="O33" s="12">
        <f t="shared" si="49"/>
        <v>79.737072898824877</v>
      </c>
      <c r="P33" s="12">
        <f t="shared" si="49"/>
        <v>78.639851467688345</v>
      </c>
      <c r="Q33" s="12">
        <f t="shared" si="49"/>
        <v>66.976572309988995</v>
      </c>
      <c r="R33" s="12">
        <f t="shared" si="49"/>
        <v>69.739314697893235</v>
      </c>
      <c r="S33" s="12">
        <f t="shared" si="49"/>
        <v>68.45222780984119</v>
      </c>
      <c r="T33" s="12">
        <f t="shared" si="49"/>
        <v>68.927185626894811</v>
      </c>
      <c r="U33" s="12">
        <f t="shared" si="49"/>
        <v>65.649941200274327</v>
      </c>
      <c r="V33" s="12">
        <f t="shared" si="49"/>
        <v>64.811374519832128</v>
      </c>
      <c r="W33" s="12">
        <f t="shared" si="49"/>
        <v>63.371422931119689</v>
      </c>
      <c r="X33" s="12">
        <f t="shared" si="49"/>
        <v>63.519032327954747</v>
      </c>
      <c r="Y33" s="12">
        <f t="shared" si="49"/>
        <v>63.623207657144434</v>
      </c>
      <c r="Z33" s="12">
        <f t="shared" si="49"/>
        <v>64.015789910451602</v>
      </c>
      <c r="AA33" s="12">
        <f t="shared" si="49"/>
        <v>64.754547619269658</v>
      </c>
      <c r="AB33" s="12">
        <f t="shared" si="49"/>
        <v>64.023461230086639</v>
      </c>
      <c r="AC33" s="12">
        <f t="shared" si="49"/>
        <v>65.059363659058576</v>
      </c>
      <c r="AD33" s="12">
        <f t="shared" si="49"/>
        <v>66.458323068035071</v>
      </c>
      <c r="AE33" s="12">
        <f t="shared" si="49"/>
        <v>66.453026409025938</v>
      </c>
      <c r="AF33" s="12">
        <f t="shared" si="49"/>
        <v>63.546477942327442</v>
      </c>
      <c r="AG33" s="12">
        <f t="shared" si="49"/>
        <v>49.844974172254524</v>
      </c>
      <c r="AH33" s="12">
        <f t="shared" si="49"/>
        <v>53.914698525559416</v>
      </c>
      <c r="AI33" s="12">
        <f t="shared" ref="AI33:BO33" si="50">AI20/AI27*100</f>
        <v>55.31927459955908</v>
      </c>
      <c r="AJ33" s="12">
        <f t="shared" si="50"/>
        <v>58.388083972600015</v>
      </c>
      <c r="AK33" s="12">
        <f t="shared" si="50"/>
        <v>60.762042528054259</v>
      </c>
      <c r="AL33" s="12">
        <f t="shared" si="50"/>
        <v>62.407860320384088</v>
      </c>
      <c r="AM33" s="12">
        <f t="shared" si="50"/>
        <v>60.712973655716787</v>
      </c>
      <c r="AN33" s="12">
        <f t="shared" si="50"/>
        <v>61.084116046980718</v>
      </c>
      <c r="AO33" s="12">
        <f t="shared" si="50"/>
        <v>63.682063568452854</v>
      </c>
      <c r="AP33" s="12">
        <f t="shared" si="50"/>
        <v>65.662082707347992</v>
      </c>
      <c r="AQ33" s="12">
        <f t="shared" si="50"/>
        <v>63.820050164048524</v>
      </c>
      <c r="AR33" s="12">
        <f t="shared" si="50"/>
        <v>64.4119724695245</v>
      </c>
      <c r="AS33" s="12">
        <f t="shared" si="50"/>
        <v>62.889028632286561</v>
      </c>
      <c r="AT33" s="12">
        <f t="shared" si="50"/>
        <v>63.185797537434638</v>
      </c>
      <c r="AU33" s="12">
        <f t="shared" si="50"/>
        <v>64.608255673135076</v>
      </c>
      <c r="AV33" s="12">
        <f t="shared" si="50"/>
        <v>64.544225073653266</v>
      </c>
      <c r="AW33" s="12">
        <f t="shared" si="50"/>
        <v>66.880046891404746</v>
      </c>
      <c r="AX33" s="12">
        <f t="shared" si="50"/>
        <v>63.461343665791958</v>
      </c>
      <c r="AY33" s="12">
        <f t="shared" si="50"/>
        <v>65.476629911326839</v>
      </c>
      <c r="AZ33" s="12">
        <f t="shared" si="50"/>
        <v>65.809189401311087</v>
      </c>
      <c r="BA33" s="12">
        <f t="shared" si="50"/>
        <v>69.051406750450099</v>
      </c>
      <c r="BB33" s="12">
        <f t="shared" si="50"/>
        <v>69.759689866858949</v>
      </c>
      <c r="BC33" s="12">
        <f t="shared" si="50"/>
        <v>68.145625808222221</v>
      </c>
      <c r="BD33" s="12">
        <f t="shared" si="50"/>
        <v>69.095408504285899</v>
      </c>
      <c r="BE33" s="12">
        <f t="shared" si="50"/>
        <v>73.870270133623706</v>
      </c>
      <c r="BF33" s="12">
        <f t="shared" si="50"/>
        <v>75.55672237612761</v>
      </c>
      <c r="BG33" s="12">
        <f t="shared" si="50"/>
        <v>75.046352671436949</v>
      </c>
      <c r="BH33" s="12">
        <f t="shared" si="50"/>
        <v>74.813720402011569</v>
      </c>
      <c r="BI33" s="12">
        <f t="shared" si="50"/>
        <v>75.196101587785719</v>
      </c>
      <c r="BJ33" s="12">
        <f t="shared" si="50"/>
        <v>74.259896605997994</v>
      </c>
      <c r="BK33" s="12">
        <f t="shared" si="50"/>
        <v>74.20770638554238</v>
      </c>
      <c r="BL33" s="12">
        <f t="shared" si="50"/>
        <v>74.768670658860898</v>
      </c>
      <c r="BM33" s="12">
        <f t="shared" si="50"/>
        <v>74.934359386153474</v>
      </c>
      <c r="BN33" s="12">
        <f t="shared" si="50"/>
        <v>74.764318547147241</v>
      </c>
      <c r="BO33" s="12">
        <f t="shared" si="50"/>
        <v>75.560730097856805</v>
      </c>
      <c r="BP33" s="12">
        <f t="shared" ref="BP33:BU33" si="51">BP20/BP27*100</f>
        <v>77.254461223920586</v>
      </c>
      <c r="BQ33" s="12">
        <f t="shared" si="51"/>
        <v>76.939530468335988</v>
      </c>
      <c r="BR33" s="12">
        <f t="shared" si="51"/>
        <v>77.514438121446886</v>
      </c>
      <c r="BS33" s="12">
        <f t="shared" si="51"/>
        <v>78.801250663035077</v>
      </c>
      <c r="BT33" s="12">
        <f t="shared" si="51"/>
        <v>80.477441864487318</v>
      </c>
      <c r="BU33" s="12">
        <f t="shared" si="51"/>
        <v>88.204368323588838</v>
      </c>
      <c r="BV33"/>
    </row>
    <row r="34" spans="2:74" s="1" customFormat="1" x14ac:dyDescent="0.2">
      <c r="B34" s="6" t="s">
        <v>44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/>
    </row>
    <row r="35" spans="2:74" s="1" customFormat="1" x14ac:dyDescent="0.2">
      <c r="B35" s="5" t="s">
        <v>42</v>
      </c>
      <c r="C35" s="12">
        <f t="shared" ref="C35:AH35" si="52">C5/C4*100</f>
        <v>4.5825602285860052</v>
      </c>
      <c r="D35" s="12">
        <f t="shared" si="52"/>
        <v>4.8069459430350792</v>
      </c>
      <c r="E35" s="12">
        <f t="shared" si="52"/>
        <v>5.1803677945264202</v>
      </c>
      <c r="F35" s="12">
        <f t="shared" si="52"/>
        <v>5.2415067793192129</v>
      </c>
      <c r="G35" s="12">
        <f t="shared" si="52"/>
        <v>4.3103675012840483</v>
      </c>
      <c r="H35" s="12">
        <f t="shared" si="52"/>
        <v>3.9588837982439569</v>
      </c>
      <c r="I35" s="12">
        <f t="shared" si="52"/>
        <v>4.3120736764906313</v>
      </c>
      <c r="J35" s="12">
        <f t="shared" si="52"/>
        <v>3.9544901094729732</v>
      </c>
      <c r="K35" s="12">
        <f t="shared" si="52"/>
        <v>3.4681003535968444</v>
      </c>
      <c r="L35" s="12">
        <f t="shared" si="52"/>
        <v>3.6068979082589383</v>
      </c>
      <c r="M35" s="12">
        <f t="shared" si="52"/>
        <v>3.5348218238807614</v>
      </c>
      <c r="N35" s="12">
        <f t="shared" si="52"/>
        <v>3.8319646054364394</v>
      </c>
      <c r="O35" s="12">
        <f t="shared" si="52"/>
        <v>3.3885823817767751</v>
      </c>
      <c r="P35" s="12">
        <f t="shared" si="52"/>
        <v>4.1425258955059663</v>
      </c>
      <c r="Q35" s="12">
        <f t="shared" si="52"/>
        <v>8.3814278783315537</v>
      </c>
      <c r="R35" s="12">
        <f t="shared" si="52"/>
        <v>7.9352059577559269</v>
      </c>
      <c r="S35" s="12">
        <f t="shared" si="52"/>
        <v>7.3846509243090805</v>
      </c>
      <c r="T35" s="12">
        <f t="shared" si="52"/>
        <v>7.3620785137715723</v>
      </c>
      <c r="U35" s="12">
        <f t="shared" si="52"/>
        <v>8.2615936430051065</v>
      </c>
      <c r="V35" s="12">
        <f t="shared" si="52"/>
        <v>8.6895555804429456</v>
      </c>
      <c r="W35" s="12">
        <f t="shared" si="52"/>
        <v>8.3831943206782888</v>
      </c>
      <c r="X35" s="12">
        <f t="shared" si="52"/>
        <v>8.6324922502757016</v>
      </c>
      <c r="Y35" s="12">
        <f t="shared" si="52"/>
        <v>9.2627720006364065</v>
      </c>
      <c r="Z35" s="12">
        <f t="shared" si="52"/>
        <v>9.1490447580834946</v>
      </c>
      <c r="AA35" s="12">
        <f t="shared" si="52"/>
        <v>8.8541317837305797</v>
      </c>
      <c r="AB35" s="12">
        <f t="shared" si="52"/>
        <v>8.8098395681697337</v>
      </c>
      <c r="AC35" s="12">
        <f t="shared" si="52"/>
        <v>8.4768361003136494</v>
      </c>
      <c r="AD35" s="12">
        <f t="shared" si="52"/>
        <v>8.6303994039425174</v>
      </c>
      <c r="AE35" s="12">
        <f t="shared" si="52"/>
        <v>9.1781466671842669</v>
      </c>
      <c r="AF35" s="12">
        <f t="shared" si="52"/>
        <v>10.696193117698451</v>
      </c>
      <c r="AG35" s="12">
        <f t="shared" si="52"/>
        <v>19.403100702406732</v>
      </c>
      <c r="AH35" s="12">
        <f t="shared" si="52"/>
        <v>18.423342948565548</v>
      </c>
      <c r="AI35" s="12">
        <f t="shared" ref="AI35:BO35" si="53">AI5/AI4*100</f>
        <v>18.117134134091856</v>
      </c>
      <c r="AJ35" s="12">
        <f t="shared" si="53"/>
        <v>16.929234792731325</v>
      </c>
      <c r="AK35" s="12">
        <f t="shared" si="53"/>
        <v>16.017991342658952</v>
      </c>
      <c r="AL35" s="12">
        <f t="shared" si="53"/>
        <v>15.572123841827921</v>
      </c>
      <c r="AM35" s="12">
        <f t="shared" si="53"/>
        <v>16.847305451005745</v>
      </c>
      <c r="AN35" s="12">
        <f t="shared" si="53"/>
        <v>16.755535473021641</v>
      </c>
      <c r="AO35" s="12">
        <f t="shared" si="53"/>
        <v>15.402383822607868</v>
      </c>
      <c r="AP35" s="12">
        <f t="shared" si="53"/>
        <v>14.516474053219017</v>
      </c>
      <c r="AQ35" s="12">
        <f t="shared" si="53"/>
        <v>15.837455609555731</v>
      </c>
      <c r="AR35" s="12">
        <f t="shared" si="53"/>
        <v>15.944630199899176</v>
      </c>
      <c r="AS35" s="12">
        <f t="shared" si="53"/>
        <v>17.758968872203639</v>
      </c>
      <c r="AT35" s="12">
        <f t="shared" si="53"/>
        <v>17.81379435847558</v>
      </c>
      <c r="AU35" s="12">
        <f t="shared" si="53"/>
        <v>17.182548849469082</v>
      </c>
      <c r="AV35" s="12">
        <f t="shared" si="53"/>
        <v>17.955739974875335</v>
      </c>
      <c r="AW35" s="12">
        <f t="shared" si="53"/>
        <v>17.025310244058748</v>
      </c>
      <c r="AX35" s="12">
        <f t="shared" si="53"/>
        <v>20.359674480071305</v>
      </c>
      <c r="AY35" s="12">
        <f t="shared" si="53"/>
        <v>20.043373743061906</v>
      </c>
      <c r="AZ35" s="12">
        <f t="shared" si="53"/>
        <v>20.913957884347372</v>
      </c>
      <c r="BA35" s="12">
        <f t="shared" si="53"/>
        <v>18.976371203109739</v>
      </c>
      <c r="BB35" s="12">
        <f t="shared" si="53"/>
        <v>19.147747015003326</v>
      </c>
      <c r="BC35" s="12">
        <f t="shared" si="53"/>
        <v>21.490860899373807</v>
      </c>
      <c r="BD35" s="12">
        <f t="shared" si="53"/>
        <v>21.858722200884472</v>
      </c>
      <c r="BE35" s="12">
        <f t="shared" si="53"/>
        <v>17.724447691074161</v>
      </c>
      <c r="BF35" s="12">
        <f t="shared" si="53"/>
        <v>16.417073224874244</v>
      </c>
      <c r="BG35" s="12">
        <f t="shared" si="53"/>
        <v>15.234099800165184</v>
      </c>
      <c r="BH35" s="12">
        <f t="shared" si="53"/>
        <v>16.021763176359062</v>
      </c>
      <c r="BI35" s="12">
        <f t="shared" si="53"/>
        <v>15.983341086879413</v>
      </c>
      <c r="BJ35" s="12">
        <f t="shared" si="53"/>
        <v>17.192747622498672</v>
      </c>
      <c r="BK35" s="12">
        <f t="shared" si="53"/>
        <v>15.958693811719668</v>
      </c>
      <c r="BL35" s="12">
        <f t="shared" si="53"/>
        <v>15.957419024425654</v>
      </c>
      <c r="BM35" s="12">
        <f t="shared" si="53"/>
        <v>15.85691119117724</v>
      </c>
      <c r="BN35" s="12">
        <f t="shared" si="53"/>
        <v>16.500236128601863</v>
      </c>
      <c r="BO35" s="12">
        <f t="shared" si="53"/>
        <v>14.980158220131838</v>
      </c>
      <c r="BP35" s="12">
        <f t="shared" ref="BP35:BU35" si="54">BP5/BP4*100</f>
        <v>14.157041673924672</v>
      </c>
      <c r="BQ35" s="12">
        <f t="shared" si="54"/>
        <v>14.710065990275744</v>
      </c>
      <c r="BR35" s="12">
        <f t="shared" si="54"/>
        <v>14.583905118497773</v>
      </c>
      <c r="BS35" s="12">
        <f t="shared" si="54"/>
        <v>13.842965240771493</v>
      </c>
      <c r="BT35" s="12">
        <f t="shared" si="54"/>
        <v>12.95102432773608</v>
      </c>
      <c r="BU35" s="12">
        <f t="shared" si="54"/>
        <v>7.5527661492441345</v>
      </c>
      <c r="BV35"/>
    </row>
    <row r="36" spans="2:74" s="1" customFormat="1" x14ac:dyDescent="0.2">
      <c r="B36" s="5" t="s">
        <v>43</v>
      </c>
      <c r="C36" s="12">
        <f t="shared" ref="C36:AH36" si="55">C20/C4*100</f>
        <v>12.875765534958481</v>
      </c>
      <c r="D36" s="12">
        <f t="shared" si="55"/>
        <v>12.972225536783441</v>
      </c>
      <c r="E36" s="12">
        <f t="shared" si="55"/>
        <v>13.321743256427714</v>
      </c>
      <c r="F36" s="12">
        <f t="shared" si="55"/>
        <v>13.70358070878577</v>
      </c>
      <c r="G36" s="12">
        <f t="shared" si="55"/>
        <v>12.859247528865064</v>
      </c>
      <c r="H36" s="12">
        <f t="shared" si="55"/>
        <v>13.053923247165416</v>
      </c>
      <c r="I36" s="12">
        <f t="shared" si="55"/>
        <v>13.210141550762922</v>
      </c>
      <c r="J36" s="12">
        <f t="shared" si="55"/>
        <v>11.521362417980386</v>
      </c>
      <c r="K36" s="12">
        <f t="shared" si="55"/>
        <v>10.596126130125331</v>
      </c>
      <c r="L36" s="12">
        <f t="shared" si="55"/>
        <v>10.939417883724714</v>
      </c>
      <c r="M36" s="12">
        <f t="shared" si="55"/>
        <v>11.816989982391499</v>
      </c>
      <c r="N36" s="12">
        <f t="shared" si="55"/>
        <v>12.594782557227624</v>
      </c>
      <c r="O36" s="12">
        <f t="shared" si="55"/>
        <v>13.334482182672346</v>
      </c>
      <c r="P36" s="12">
        <f t="shared" si="55"/>
        <v>15.251187070672795</v>
      </c>
      <c r="Q36" s="12">
        <f t="shared" si="55"/>
        <v>16.998820220101859</v>
      </c>
      <c r="R36" s="12">
        <f t="shared" si="55"/>
        <v>18.287617083212925</v>
      </c>
      <c r="S36" s="12">
        <f t="shared" si="55"/>
        <v>16.023185546035059</v>
      </c>
      <c r="T36" s="12">
        <f t="shared" si="55"/>
        <v>16.330910558192745</v>
      </c>
      <c r="U36" s="12">
        <f t="shared" si="55"/>
        <v>15.78958394354123</v>
      </c>
      <c r="V36" s="12">
        <f t="shared" si="55"/>
        <v>16.004661547589908</v>
      </c>
      <c r="W36" s="12">
        <f t="shared" si="55"/>
        <v>14.503838131916389</v>
      </c>
      <c r="X36" s="12">
        <f t="shared" si="55"/>
        <v>15.030510134638103</v>
      </c>
      <c r="Y36" s="12">
        <f t="shared" si="55"/>
        <v>16.200638608341112</v>
      </c>
      <c r="Z36" s="12">
        <f t="shared" si="55"/>
        <v>16.276120155404019</v>
      </c>
      <c r="AA36" s="12">
        <f t="shared" si="55"/>
        <v>16.26721348398225</v>
      </c>
      <c r="AB36" s="12">
        <f t="shared" si="55"/>
        <v>15.677895687611102</v>
      </c>
      <c r="AC36" s="12">
        <f t="shared" si="55"/>
        <v>15.783844265089373</v>
      </c>
      <c r="AD36" s="12">
        <f t="shared" si="55"/>
        <v>17.099976037476814</v>
      </c>
      <c r="AE36" s="12">
        <f t="shared" si="55"/>
        <v>18.180943243846293</v>
      </c>
      <c r="AF36" s="12">
        <f t="shared" si="55"/>
        <v>18.645808735445314</v>
      </c>
      <c r="AG36" s="12">
        <f t="shared" si="55"/>
        <v>19.283153331327703</v>
      </c>
      <c r="AH36" s="12">
        <f t="shared" si="55"/>
        <v>21.553270763690051</v>
      </c>
      <c r="AI36" s="12">
        <f t="shared" ref="AI36:BO36" si="56">AI20/AI4*100</f>
        <v>22.430851539195963</v>
      </c>
      <c r="AJ36" s="12">
        <f t="shared" si="56"/>
        <v>23.754387613850529</v>
      </c>
      <c r="AK36" s="12">
        <f t="shared" si="56"/>
        <v>24.804702738987515</v>
      </c>
      <c r="AL36" s="12">
        <f t="shared" si="56"/>
        <v>25.851758848924593</v>
      </c>
      <c r="AM36" s="12">
        <f t="shared" si="56"/>
        <v>26.035312600480481</v>
      </c>
      <c r="AN36" s="12">
        <f t="shared" si="56"/>
        <v>26.3002396270623</v>
      </c>
      <c r="AO36" s="12">
        <f t="shared" si="56"/>
        <v>27.007470194397264</v>
      </c>
      <c r="AP36" s="12">
        <f t="shared" si="56"/>
        <v>27.758874010262414</v>
      </c>
      <c r="AQ36" s="12">
        <f t="shared" si="56"/>
        <v>27.936667022914836</v>
      </c>
      <c r="AR36" s="12">
        <f t="shared" si="56"/>
        <v>28.858724485170491</v>
      </c>
      <c r="AS36" s="12">
        <f t="shared" si="56"/>
        <v>30.094720259883989</v>
      </c>
      <c r="AT36" s="12">
        <f t="shared" si="56"/>
        <v>30.574580689414137</v>
      </c>
      <c r="AU36" s="12">
        <f t="shared" si="56"/>
        <v>31.367047041531603</v>
      </c>
      <c r="AV36" s="12">
        <f t="shared" si="56"/>
        <v>32.686898670522453</v>
      </c>
      <c r="AW36" s="12">
        <f t="shared" si="56"/>
        <v>34.379684769778876</v>
      </c>
      <c r="AX36" s="12">
        <f t="shared" si="56"/>
        <v>35.361242824187286</v>
      </c>
      <c r="AY36" s="12">
        <f t="shared" si="56"/>
        <v>38.014034011686725</v>
      </c>
      <c r="AZ36" s="12">
        <f t="shared" si="56"/>
        <v>40.254401444194983</v>
      </c>
      <c r="BA36" s="12">
        <f t="shared" si="56"/>
        <v>42.339408322299597</v>
      </c>
      <c r="BB36" s="12">
        <f t="shared" si="56"/>
        <v>44.17087283611675</v>
      </c>
      <c r="BC36" s="12">
        <f t="shared" si="56"/>
        <v>45.975103963062622</v>
      </c>
      <c r="BD36" s="12">
        <f t="shared" si="56"/>
        <v>48.870969223497838</v>
      </c>
      <c r="BE36" s="12">
        <f t="shared" si="56"/>
        <v>50.108047255159335</v>
      </c>
      <c r="BF36" s="12">
        <f t="shared" si="56"/>
        <v>50.746886852397076</v>
      </c>
      <c r="BG36" s="12">
        <f t="shared" si="56"/>
        <v>45.815491867051996</v>
      </c>
      <c r="BH36" s="12">
        <f t="shared" si="56"/>
        <v>47.591296918624892</v>
      </c>
      <c r="BI36" s="12">
        <f t="shared" si="56"/>
        <v>48.455485509058718</v>
      </c>
      <c r="BJ36" s="12">
        <f t="shared" si="56"/>
        <v>49.600875384101016</v>
      </c>
      <c r="BK36" s="12">
        <f t="shared" si="56"/>
        <v>45.915190109848979</v>
      </c>
      <c r="BL36" s="12">
        <f t="shared" si="56"/>
        <v>47.287045064937431</v>
      </c>
      <c r="BM36" s="12">
        <f t="shared" si="56"/>
        <v>47.404632511071924</v>
      </c>
      <c r="BN36" s="12">
        <f t="shared" si="56"/>
        <v>48.884311379769876</v>
      </c>
      <c r="BO36" s="12">
        <f t="shared" si="56"/>
        <v>46.315282601601396</v>
      </c>
      <c r="BP36" s="12">
        <f t="shared" ref="BP36:BU36" si="57">BP20/BP4*100</f>
        <v>48.083918249227708</v>
      </c>
      <c r="BQ36" s="12">
        <f t="shared" si="57"/>
        <v>49.079034097550128</v>
      </c>
      <c r="BR36" s="12">
        <f t="shared" si="57"/>
        <v>50.275070597861806</v>
      </c>
      <c r="BS36" s="12">
        <f t="shared" si="57"/>
        <v>51.457892940673567</v>
      </c>
      <c r="BT36" s="12">
        <f t="shared" si="57"/>
        <v>53.38774253795151</v>
      </c>
      <c r="BU36" s="12">
        <f t="shared" si="57"/>
        <v>56.47743042215366</v>
      </c>
      <c r="BV36"/>
    </row>
    <row r="37" spans="2:74" s="2" customFormat="1" ht="16.5" customHeight="1" x14ac:dyDescent="0.2">
      <c r="B37" s="27" t="s">
        <v>45</v>
      </c>
      <c r="C37" s="73">
        <f t="shared" ref="C37:BN37" si="58">C35+C36</f>
        <v>17.458325763544487</v>
      </c>
      <c r="D37" s="73">
        <f t="shared" si="58"/>
        <v>17.779171479818519</v>
      </c>
      <c r="E37" s="73">
        <f t="shared" si="58"/>
        <v>18.502111050954134</v>
      </c>
      <c r="F37" s="73">
        <f t="shared" si="58"/>
        <v>18.945087488104981</v>
      </c>
      <c r="G37" s="73">
        <f t="shared" si="58"/>
        <v>17.16961503014911</v>
      </c>
      <c r="H37" s="73">
        <f t="shared" si="58"/>
        <v>17.012807045409374</v>
      </c>
      <c r="I37" s="73">
        <f t="shared" si="58"/>
        <v>17.522215227253554</v>
      </c>
      <c r="J37" s="73">
        <f t="shared" si="58"/>
        <v>15.475852527453359</v>
      </c>
      <c r="K37" s="73">
        <f t="shared" si="58"/>
        <v>14.064226483722175</v>
      </c>
      <c r="L37" s="73">
        <f t="shared" si="58"/>
        <v>14.546315791983652</v>
      </c>
      <c r="M37" s="73">
        <f t="shared" si="58"/>
        <v>15.351811806272261</v>
      </c>
      <c r="N37" s="73">
        <f t="shared" si="58"/>
        <v>16.426747162664064</v>
      </c>
      <c r="O37" s="73">
        <f t="shared" si="58"/>
        <v>16.723064564449121</v>
      </c>
      <c r="P37" s="73">
        <f t="shared" si="58"/>
        <v>19.393712966178761</v>
      </c>
      <c r="Q37" s="73">
        <f t="shared" si="58"/>
        <v>25.380248098433412</v>
      </c>
      <c r="R37" s="73">
        <f t="shared" si="58"/>
        <v>26.222823040968851</v>
      </c>
      <c r="S37" s="73">
        <f t="shared" si="58"/>
        <v>23.40783647034414</v>
      </c>
      <c r="T37" s="73">
        <f t="shared" si="58"/>
        <v>23.692989071964316</v>
      </c>
      <c r="U37" s="73">
        <f t="shared" si="58"/>
        <v>24.051177586546338</v>
      </c>
      <c r="V37" s="73">
        <f t="shared" si="58"/>
        <v>24.694217128032854</v>
      </c>
      <c r="W37" s="73">
        <f t="shared" si="58"/>
        <v>22.887032452594678</v>
      </c>
      <c r="X37" s="73">
        <f t="shared" si="58"/>
        <v>23.663002384913803</v>
      </c>
      <c r="Y37" s="73">
        <f t="shared" si="58"/>
        <v>25.463410608977519</v>
      </c>
      <c r="Z37" s="73">
        <f t="shared" si="58"/>
        <v>25.425164913487514</v>
      </c>
      <c r="AA37" s="73">
        <f t="shared" si="58"/>
        <v>25.121345267712829</v>
      </c>
      <c r="AB37" s="73">
        <f t="shared" si="58"/>
        <v>24.487735255780834</v>
      </c>
      <c r="AC37" s="73">
        <f t="shared" si="58"/>
        <v>24.260680365403022</v>
      </c>
      <c r="AD37" s="73">
        <f t="shared" si="58"/>
        <v>25.730375441419334</v>
      </c>
      <c r="AE37" s="73">
        <f t="shared" si="58"/>
        <v>27.359089911030559</v>
      </c>
      <c r="AF37" s="73">
        <f t="shared" si="58"/>
        <v>29.342001853143763</v>
      </c>
      <c r="AG37" s="73">
        <f t="shared" si="58"/>
        <v>38.686254033734436</v>
      </c>
      <c r="AH37" s="73">
        <f t="shared" si="58"/>
        <v>39.976613712255599</v>
      </c>
      <c r="AI37" s="73">
        <f t="shared" si="58"/>
        <v>40.547985673287819</v>
      </c>
      <c r="AJ37" s="73">
        <f t="shared" si="58"/>
        <v>40.683622406581854</v>
      </c>
      <c r="AK37" s="73">
        <f t="shared" si="58"/>
        <v>40.822694081646468</v>
      </c>
      <c r="AL37" s="73">
        <f t="shared" si="58"/>
        <v>41.423882690752514</v>
      </c>
      <c r="AM37" s="73">
        <f t="shared" si="58"/>
        <v>42.882618051486226</v>
      </c>
      <c r="AN37" s="73">
        <f t="shared" si="58"/>
        <v>43.055775100083942</v>
      </c>
      <c r="AO37" s="73">
        <f t="shared" si="58"/>
        <v>42.409854017005131</v>
      </c>
      <c r="AP37" s="73">
        <f t="shared" si="58"/>
        <v>42.275348063481431</v>
      </c>
      <c r="AQ37" s="73">
        <f t="shared" si="58"/>
        <v>43.774122632470565</v>
      </c>
      <c r="AR37" s="73">
        <f t="shared" si="58"/>
        <v>44.803354685069664</v>
      </c>
      <c r="AS37" s="73">
        <f t="shared" si="58"/>
        <v>47.853689132087624</v>
      </c>
      <c r="AT37" s="73">
        <f t="shared" si="58"/>
        <v>48.388375047889717</v>
      </c>
      <c r="AU37" s="73">
        <f t="shared" si="58"/>
        <v>48.549595891000685</v>
      </c>
      <c r="AV37" s="73">
        <f t="shared" si="58"/>
        <v>50.642638645397788</v>
      </c>
      <c r="AW37" s="73">
        <f t="shared" si="58"/>
        <v>51.40499501383762</v>
      </c>
      <c r="AX37" s="73">
        <f t="shared" si="58"/>
        <v>55.720917304258592</v>
      </c>
      <c r="AY37" s="73">
        <f t="shared" si="58"/>
        <v>58.057407754748631</v>
      </c>
      <c r="AZ37" s="73">
        <f t="shared" si="58"/>
        <v>61.168359328542351</v>
      </c>
      <c r="BA37" s="73">
        <f t="shared" si="58"/>
        <v>61.31577952540934</v>
      </c>
      <c r="BB37" s="73">
        <f t="shared" si="58"/>
        <v>63.318619851120076</v>
      </c>
      <c r="BC37" s="73">
        <f t="shared" si="58"/>
        <v>67.465964862436437</v>
      </c>
      <c r="BD37" s="73">
        <f t="shared" si="58"/>
        <v>70.72969142438231</v>
      </c>
      <c r="BE37" s="73">
        <f t="shared" si="58"/>
        <v>67.832494946233496</v>
      </c>
      <c r="BF37" s="73">
        <f t="shared" si="58"/>
        <v>67.163960077271327</v>
      </c>
      <c r="BG37" s="73">
        <f t="shared" si="58"/>
        <v>61.049591667217179</v>
      </c>
      <c r="BH37" s="73">
        <f t="shared" si="58"/>
        <v>63.61306009498395</v>
      </c>
      <c r="BI37" s="73">
        <f t="shared" si="58"/>
        <v>64.438826595938139</v>
      </c>
      <c r="BJ37" s="73">
        <f t="shared" si="58"/>
        <v>66.793623006599688</v>
      </c>
      <c r="BK37" s="73">
        <f t="shared" si="58"/>
        <v>61.873883921568648</v>
      </c>
      <c r="BL37" s="73">
        <f t="shared" si="58"/>
        <v>63.244464089363085</v>
      </c>
      <c r="BM37" s="73">
        <f t="shared" si="58"/>
        <v>63.261543702249163</v>
      </c>
      <c r="BN37" s="73">
        <f t="shared" si="58"/>
        <v>65.384547508371739</v>
      </c>
      <c r="BO37" s="74">
        <f t="shared" ref="BO37:BU37" si="59">BO35+BO36</f>
        <v>61.295440821733237</v>
      </c>
      <c r="BP37" s="74">
        <f t="shared" si="59"/>
        <v>62.240959923152381</v>
      </c>
      <c r="BQ37" s="74">
        <f t="shared" si="59"/>
        <v>63.789100087825872</v>
      </c>
      <c r="BR37" s="74">
        <f t="shared" si="59"/>
        <v>64.858975716359581</v>
      </c>
      <c r="BS37" s="74">
        <f t="shared" si="59"/>
        <v>65.300858181445065</v>
      </c>
      <c r="BT37" s="74">
        <f t="shared" si="59"/>
        <v>66.338766865687589</v>
      </c>
      <c r="BU37" s="74">
        <f t="shared" si="59"/>
        <v>64.030196571397795</v>
      </c>
      <c r="BV37"/>
    </row>
    <row r="38" spans="2:74" s="1" customFormat="1" x14ac:dyDescent="0.2">
      <c r="AN38"/>
      <c r="AO38"/>
      <c r="AP38"/>
      <c r="AQ38" s="39"/>
      <c r="AR38" s="39"/>
      <c r="AS38" s="39"/>
      <c r="AT38" s="39"/>
      <c r="BV38"/>
    </row>
    <row r="39" spans="2:74" s="1" customFormat="1" ht="18.75" customHeight="1" x14ac:dyDescent="0.2">
      <c r="B39" s="8" t="s">
        <v>46</v>
      </c>
      <c r="C39" s="4"/>
      <c r="D39" s="9"/>
      <c r="E39" s="4"/>
      <c r="F39" s="4"/>
      <c r="G39" s="9"/>
      <c r="H39" s="4"/>
      <c r="I39" s="4"/>
      <c r="J39" s="4"/>
      <c r="AN39"/>
      <c r="AO39"/>
      <c r="AP39"/>
      <c r="AQ39"/>
      <c r="AR39"/>
      <c r="AS39"/>
      <c r="AT39"/>
    </row>
    <row r="40" spans="2:74" x14ac:dyDescent="0.2">
      <c r="BD40" s="71"/>
      <c r="BE40" s="71"/>
      <c r="BF40" s="71"/>
      <c r="BG40" s="71"/>
      <c r="BH40" s="71"/>
      <c r="BI40" s="71"/>
      <c r="BJ40" s="71"/>
    </row>
    <row r="41" spans="2:74" x14ac:dyDescent="0.2">
      <c r="BD41" s="71"/>
      <c r="BE41" s="71"/>
      <c r="BF41" s="71"/>
      <c r="BG41" s="71"/>
      <c r="BH41" s="71"/>
      <c r="BI41" s="71"/>
      <c r="BJ41" s="71"/>
    </row>
    <row r="42" spans="2:74" x14ac:dyDescent="0.2">
      <c r="B42" s="3" t="s">
        <v>47</v>
      </c>
      <c r="C42" s="4"/>
      <c r="D42" s="4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74" x14ac:dyDescent="0.2">
      <c r="B43" s="3"/>
      <c r="C43" s="4"/>
      <c r="D43" s="4"/>
      <c r="E43" s="4"/>
      <c r="F43" s="4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74" x14ac:dyDescent="0.2">
      <c r="B44" s="33"/>
      <c r="C44" s="79" t="s">
        <v>1</v>
      </c>
      <c r="D44" s="80"/>
      <c r="E44" s="80"/>
      <c r="F44" s="85"/>
      <c r="G44" s="79" t="s">
        <v>2</v>
      </c>
      <c r="H44" s="80"/>
      <c r="I44" s="80"/>
      <c r="J44" s="85"/>
      <c r="K44" s="79" t="s">
        <v>3</v>
      </c>
      <c r="L44" s="80"/>
      <c r="M44" s="80"/>
      <c r="N44" s="85"/>
      <c r="O44" s="79" t="s">
        <v>4</v>
      </c>
      <c r="P44" s="80"/>
      <c r="Q44" s="80"/>
      <c r="R44" s="85"/>
      <c r="S44" s="79" t="s">
        <v>5</v>
      </c>
      <c r="T44" s="80"/>
      <c r="U44" s="80"/>
      <c r="V44" s="85"/>
      <c r="W44" s="79" t="s">
        <v>6</v>
      </c>
      <c r="X44" s="80"/>
      <c r="Y44" s="80"/>
      <c r="Z44" s="85"/>
      <c r="AA44" s="79" t="s">
        <v>7</v>
      </c>
      <c r="AB44" s="80"/>
      <c r="AC44" s="80"/>
      <c r="AD44" s="85"/>
      <c r="AE44" s="79" t="s">
        <v>8</v>
      </c>
      <c r="AF44" s="80"/>
      <c r="AG44" s="80"/>
      <c r="AH44" s="85"/>
      <c r="AI44" s="79" t="s">
        <v>9</v>
      </c>
      <c r="AJ44" s="80"/>
      <c r="AK44" s="80"/>
      <c r="AL44" s="85"/>
      <c r="AM44" s="79" t="s">
        <v>10</v>
      </c>
      <c r="AN44" s="80"/>
      <c r="AO44" s="80"/>
      <c r="AP44" s="85"/>
      <c r="AQ44" s="79" t="s">
        <v>11</v>
      </c>
      <c r="AR44" s="80"/>
      <c r="AS44" s="80"/>
      <c r="AT44" s="80"/>
      <c r="AU44" s="79" t="s">
        <v>12</v>
      </c>
      <c r="AV44" s="80"/>
      <c r="AW44" s="80"/>
      <c r="AX44" s="80"/>
      <c r="AY44" s="79" t="s">
        <v>13</v>
      </c>
      <c r="AZ44" s="80"/>
      <c r="BA44" s="80"/>
      <c r="BB44" s="80"/>
      <c r="BC44" s="79" t="s">
        <v>14</v>
      </c>
      <c r="BD44" s="80"/>
      <c r="BE44" s="80"/>
      <c r="BF44" s="80"/>
      <c r="BG44" s="79" t="s">
        <v>15</v>
      </c>
      <c r="BH44" s="80"/>
      <c r="BI44" s="80"/>
      <c r="BJ44" s="80"/>
      <c r="BK44" s="79" t="s">
        <v>16</v>
      </c>
      <c r="BL44" s="80"/>
      <c r="BM44" s="80"/>
      <c r="BN44" s="80"/>
      <c r="BO44" s="79" t="s">
        <v>17</v>
      </c>
      <c r="BP44" s="80"/>
      <c r="BQ44" s="80"/>
      <c r="BR44" s="80"/>
      <c r="BS44" s="79" t="s">
        <v>18</v>
      </c>
      <c r="BT44" s="83"/>
      <c r="BU44" s="84"/>
    </row>
    <row r="45" spans="2:74" x14ac:dyDescent="0.2">
      <c r="B45" s="34"/>
      <c r="C45" s="28" t="s">
        <v>19</v>
      </c>
      <c r="D45" s="28" t="s">
        <v>20</v>
      </c>
      <c r="E45" s="28" t="s">
        <v>21</v>
      </c>
      <c r="F45" s="28" t="s">
        <v>22</v>
      </c>
      <c r="G45" s="28" t="s">
        <v>19</v>
      </c>
      <c r="H45" s="28" t="s">
        <v>20</v>
      </c>
      <c r="I45" s="28" t="s">
        <v>21</v>
      </c>
      <c r="J45" s="28" t="s">
        <v>22</v>
      </c>
      <c r="K45" s="28" t="s">
        <v>19</v>
      </c>
      <c r="L45" s="28" t="s">
        <v>20</v>
      </c>
      <c r="M45" s="28" t="s">
        <v>21</v>
      </c>
      <c r="N45" s="28" t="s">
        <v>22</v>
      </c>
      <c r="O45" s="28" t="s">
        <v>19</v>
      </c>
      <c r="P45" s="28" t="s">
        <v>20</v>
      </c>
      <c r="Q45" s="28" t="s">
        <v>21</v>
      </c>
      <c r="R45" s="28" t="s">
        <v>22</v>
      </c>
      <c r="S45" s="28" t="s">
        <v>19</v>
      </c>
      <c r="T45" s="28" t="s">
        <v>20</v>
      </c>
      <c r="U45" s="28" t="s">
        <v>21</v>
      </c>
      <c r="V45" s="28" t="s">
        <v>22</v>
      </c>
      <c r="W45" s="28" t="s">
        <v>19</v>
      </c>
      <c r="X45" s="28" t="s">
        <v>20</v>
      </c>
      <c r="Y45" s="28" t="s">
        <v>21</v>
      </c>
      <c r="Z45" s="28" t="s">
        <v>22</v>
      </c>
      <c r="AA45" s="28" t="s">
        <v>19</v>
      </c>
      <c r="AB45" s="28" t="s">
        <v>20</v>
      </c>
      <c r="AC45" s="28" t="s">
        <v>21</v>
      </c>
      <c r="AD45" s="28" t="s">
        <v>22</v>
      </c>
      <c r="AE45" s="28" t="s">
        <v>19</v>
      </c>
      <c r="AF45" s="28" t="s">
        <v>20</v>
      </c>
      <c r="AG45" s="28" t="s">
        <v>21</v>
      </c>
      <c r="AH45" s="28" t="s">
        <v>22</v>
      </c>
      <c r="AI45" s="28" t="s">
        <v>19</v>
      </c>
      <c r="AJ45" s="28" t="s">
        <v>20</v>
      </c>
      <c r="AK45" s="28" t="s">
        <v>21</v>
      </c>
      <c r="AL45" s="28" t="s">
        <v>22</v>
      </c>
      <c r="AM45" s="28" t="s">
        <v>19</v>
      </c>
      <c r="AN45" s="28" t="s">
        <v>20</v>
      </c>
      <c r="AO45" s="28" t="s">
        <v>21</v>
      </c>
      <c r="AP45" s="37" t="s">
        <v>22</v>
      </c>
      <c r="AQ45" s="28" t="s">
        <v>19</v>
      </c>
      <c r="AR45" s="28" t="s">
        <v>20</v>
      </c>
      <c r="AS45" s="28" t="s">
        <v>21</v>
      </c>
      <c r="AT45" s="37" t="s">
        <v>22</v>
      </c>
      <c r="AU45" s="37" t="s">
        <v>19</v>
      </c>
      <c r="AV45" s="37" t="s">
        <v>20</v>
      </c>
      <c r="AW45" s="37" t="s">
        <v>21</v>
      </c>
      <c r="AX45" s="37" t="s">
        <v>22</v>
      </c>
      <c r="AY45" s="37" t="s">
        <v>19</v>
      </c>
      <c r="AZ45" s="28" t="s">
        <v>20</v>
      </c>
      <c r="BA45" s="28" t="s">
        <v>21</v>
      </c>
      <c r="BB45" s="37" t="s">
        <v>22</v>
      </c>
      <c r="BC45" s="37" t="s">
        <v>19</v>
      </c>
      <c r="BD45" s="70" t="s">
        <v>20</v>
      </c>
      <c r="BE45" s="70" t="s">
        <v>21</v>
      </c>
      <c r="BF45" s="70" t="s">
        <v>22</v>
      </c>
      <c r="BG45" s="70" t="s">
        <v>19</v>
      </c>
      <c r="BH45" s="70" t="s">
        <v>20</v>
      </c>
      <c r="BI45" s="70" t="s">
        <v>21</v>
      </c>
      <c r="BJ45" s="70" t="s">
        <v>22</v>
      </c>
      <c r="BK45" s="70" t="s">
        <v>19</v>
      </c>
      <c r="BL45" s="70" t="s">
        <v>20</v>
      </c>
      <c r="BM45" s="70" t="s">
        <v>21</v>
      </c>
      <c r="BN45" s="70" t="s">
        <v>22</v>
      </c>
      <c r="BO45" s="70" t="s">
        <v>19</v>
      </c>
      <c r="BP45" s="70" t="s">
        <v>20</v>
      </c>
      <c r="BQ45" s="70" t="s">
        <v>21</v>
      </c>
      <c r="BR45" s="76" t="s">
        <v>22</v>
      </c>
      <c r="BS45" s="37" t="s">
        <v>19</v>
      </c>
      <c r="BT45" s="76" t="s">
        <v>20</v>
      </c>
      <c r="BU45" s="70" t="s">
        <v>21</v>
      </c>
    </row>
    <row r="46" spans="2:74" s="2" customFormat="1" ht="16.5" customHeight="1" x14ac:dyDescent="0.2">
      <c r="B46" s="6" t="s">
        <v>23</v>
      </c>
      <c r="C46" s="14">
        <v>71234.5</v>
      </c>
      <c r="D46" s="14">
        <v>71234.5</v>
      </c>
      <c r="E46" s="14">
        <v>71234.5</v>
      </c>
      <c r="F46" s="14">
        <v>71234.5</v>
      </c>
      <c r="G46" s="14">
        <v>77039.5</v>
      </c>
      <c r="H46" s="14">
        <v>77039.5</v>
      </c>
      <c r="I46" s="14">
        <v>77039.5</v>
      </c>
      <c r="J46" s="14">
        <v>77039.5</v>
      </c>
      <c r="K46" s="14">
        <v>84476.25</v>
      </c>
      <c r="L46" s="14">
        <v>84476.25</v>
      </c>
      <c r="M46" s="14">
        <v>84476.25</v>
      </c>
      <c r="N46" s="14">
        <v>84476.25</v>
      </c>
      <c r="O46" s="36">
        <v>94297.25</v>
      </c>
      <c r="P46" s="36">
        <v>94297.25</v>
      </c>
      <c r="Q46" s="36">
        <v>94297.25</v>
      </c>
      <c r="R46" s="36">
        <v>94297.25</v>
      </c>
      <c r="S46" s="29">
        <v>109425.61920428276</v>
      </c>
      <c r="T46" s="29">
        <v>109425.61920428276</v>
      </c>
      <c r="U46" s="29">
        <v>109425.61920428276</v>
      </c>
      <c r="V46" s="29">
        <v>109425.61920428276</v>
      </c>
      <c r="W46" s="14">
        <v>121327.88466024399</v>
      </c>
      <c r="X46" s="14">
        <v>121327.88466024399</v>
      </c>
      <c r="Y46" s="14">
        <v>117423.14892578125</v>
      </c>
      <c r="Z46" s="13">
        <v>120601.8376159668</v>
      </c>
      <c r="AA46" s="13">
        <v>124784.73968505859</v>
      </c>
      <c r="AB46" s="13">
        <v>129183.91857910156</v>
      </c>
      <c r="AC46" s="13">
        <v>134835.97305297852</v>
      </c>
      <c r="AD46" s="13">
        <v>139748.14904785156</v>
      </c>
      <c r="AE46" s="13">
        <v>141739.07070922852</v>
      </c>
      <c r="AF46" s="13">
        <v>143468.22055053711</v>
      </c>
      <c r="AG46" s="13">
        <v>146018.64910888672</v>
      </c>
      <c r="AH46" s="13">
        <v>148993.53491210938</v>
      </c>
      <c r="AI46" s="13">
        <v>150622.94866943359</v>
      </c>
      <c r="AJ46" s="13">
        <v>154091.40658569336</v>
      </c>
      <c r="AK46" s="13">
        <v>157707.6750793457</v>
      </c>
      <c r="AL46" s="13">
        <v>160831.30065917969</v>
      </c>
      <c r="AM46" s="13">
        <v>164337.76177978516</v>
      </c>
      <c r="AN46" s="13">
        <v>168593.90115356445</v>
      </c>
      <c r="AO46" s="13">
        <v>171570.01254272461</v>
      </c>
      <c r="AP46" s="13">
        <v>175135.77813720703</v>
      </c>
      <c r="AQ46" s="13">
        <v>178944.57473754883</v>
      </c>
      <c r="AR46" s="13">
        <v>179879.32913208008</v>
      </c>
      <c r="AS46" s="13">
        <v>181067.04275512695</v>
      </c>
      <c r="AT46" s="63">
        <v>180890.65737915039</v>
      </c>
      <c r="AU46" s="54">
        <v>181001.54574584961</v>
      </c>
      <c r="AV46" s="54">
        <v>180503.970703125</v>
      </c>
      <c r="AW46" s="54">
        <v>181210.79473876953</v>
      </c>
      <c r="AX46" s="54">
        <v>180183.40112304688</v>
      </c>
      <c r="AY46" s="54">
        <v>174243.07028198242</v>
      </c>
      <c r="AZ46" s="54">
        <v>174243.07028198242</v>
      </c>
      <c r="BA46" s="54">
        <v>174243.07028198242</v>
      </c>
      <c r="BB46" s="54">
        <v>174243.07028198242</v>
      </c>
      <c r="BC46" s="54">
        <v>176208.29104614258</v>
      </c>
      <c r="BD46" s="54">
        <v>178172.12628173828</v>
      </c>
      <c r="BE46" s="54">
        <v>183292.31536865234</v>
      </c>
      <c r="BF46" s="54">
        <v>187085.68325805664</v>
      </c>
      <c r="BG46" s="54">
        <v>213313.39251708984</v>
      </c>
      <c r="BH46" s="54">
        <v>213313.39251708984</v>
      </c>
      <c r="BI46" s="54">
        <v>213313.39251708984</v>
      </c>
      <c r="BJ46" s="54">
        <v>213313.39251708984</v>
      </c>
      <c r="BK46" s="54">
        <v>235263.20971679688</v>
      </c>
      <c r="BL46" s="54">
        <v>235263.20971679688</v>
      </c>
      <c r="BM46" s="54">
        <v>235263.20971679688</v>
      </c>
      <c r="BN46" s="54">
        <v>235263.20971679688</v>
      </c>
      <c r="BO46" s="43">
        <v>256972.09066772461</v>
      </c>
      <c r="BP46" s="43">
        <v>256972.09066772461</v>
      </c>
      <c r="BQ46" s="43">
        <v>256972.09066772461</v>
      </c>
      <c r="BR46" s="43">
        <v>256972.09066772461</v>
      </c>
      <c r="BS46" s="43">
        <v>262573.11032104492</v>
      </c>
      <c r="BT46" s="43">
        <v>264548.8332824707</v>
      </c>
      <c r="BU46" s="43">
        <v>269768.1867980957</v>
      </c>
      <c r="BV46"/>
    </row>
    <row r="47" spans="2:74" x14ac:dyDescent="0.2">
      <c r="B47" s="23" t="s">
        <v>48</v>
      </c>
      <c r="C47" s="15">
        <v>1230.790084</v>
      </c>
      <c r="D47" s="15">
        <v>1244.790084</v>
      </c>
      <c r="E47" s="15">
        <v>1106.512804</v>
      </c>
      <c r="F47" s="25">
        <v>1069.800833</v>
      </c>
      <c r="G47" s="15">
        <v>1070.0448799999999</v>
      </c>
      <c r="H47" s="15">
        <v>1070.0348795500001</v>
      </c>
      <c r="I47" s="15">
        <v>1095.63487945</v>
      </c>
      <c r="J47" s="25">
        <v>1211.3788810000001</v>
      </c>
      <c r="K47" s="30">
        <v>1211.3788810000001</v>
      </c>
      <c r="L47" s="30">
        <v>1211.3788810000001</v>
      </c>
      <c r="M47" s="30">
        <v>1081.4000000000001</v>
      </c>
      <c r="N47" s="19">
        <v>1072.2</v>
      </c>
      <c r="O47" s="19">
        <v>1072.2</v>
      </c>
      <c r="P47" s="30">
        <v>929.71900000000005</v>
      </c>
      <c r="Q47" s="30">
        <v>945.91600000000005</v>
      </c>
      <c r="R47" s="30">
        <v>944.045661</v>
      </c>
      <c r="S47" s="30">
        <v>944.045661</v>
      </c>
      <c r="T47" s="30">
        <v>1128.0456610000001</v>
      </c>
      <c r="U47" s="30">
        <v>918.045661</v>
      </c>
      <c r="V47" s="30">
        <v>1329.4052839999999</v>
      </c>
      <c r="W47" s="42">
        <v>1305.7052839999999</v>
      </c>
      <c r="X47" s="30">
        <v>807.70527600000003</v>
      </c>
      <c r="Y47" s="30">
        <v>832.20527600000003</v>
      </c>
      <c r="Z47" s="30">
        <v>831.86161700000002</v>
      </c>
      <c r="AA47" s="30">
        <v>832.13587600000005</v>
      </c>
      <c r="AB47" s="30">
        <v>821.35550472</v>
      </c>
      <c r="AC47" s="30">
        <v>799.68670599999996</v>
      </c>
      <c r="AD47" s="30">
        <v>801.57002</v>
      </c>
      <c r="AE47" s="45">
        <v>1474.6646270000001</v>
      </c>
      <c r="AF47" s="45">
        <v>1478.8285080000001</v>
      </c>
      <c r="AG47" s="46">
        <v>1452.3134715000001</v>
      </c>
      <c r="AH47" s="45">
        <v>1451.7956290899999</v>
      </c>
      <c r="AI47" s="45">
        <v>1055.8839740399999</v>
      </c>
      <c r="AJ47" s="45">
        <v>1043.55486965</v>
      </c>
      <c r="AK47" s="45">
        <v>1213.9449264700002</v>
      </c>
      <c r="AL47" s="45">
        <v>1287.99643358</v>
      </c>
      <c r="AM47" s="45">
        <v>1419.734310465898</v>
      </c>
      <c r="AN47" s="45">
        <v>1386.876377745898</v>
      </c>
      <c r="AO47" s="45">
        <v>1744.8513105150009</v>
      </c>
      <c r="AP47" s="45">
        <v>1975.7269416550012</v>
      </c>
      <c r="AQ47" s="45">
        <v>2123.7826744550007</v>
      </c>
      <c r="AR47" s="45">
        <v>2151.8612312350006</v>
      </c>
      <c r="AS47" s="45">
        <v>1750.3810620650006</v>
      </c>
      <c r="AT47" s="45">
        <v>1939.3901802350006</v>
      </c>
      <c r="AU47" s="45">
        <v>1911.8014834008832</v>
      </c>
      <c r="AV47" s="45">
        <v>1939.6819347908831</v>
      </c>
      <c r="AW47" s="45">
        <v>2070.4700216408833</v>
      </c>
      <c r="AX47" s="45">
        <v>2208.158934060883</v>
      </c>
      <c r="AY47" s="45">
        <v>1572.4971757861331</v>
      </c>
      <c r="AZ47" s="45">
        <v>1572.497178786133</v>
      </c>
      <c r="BA47" s="45">
        <v>1572.4971877861331</v>
      </c>
      <c r="BB47" s="45">
        <v>2104.4971907861332</v>
      </c>
      <c r="BC47" s="45">
        <v>2031.9030145717804</v>
      </c>
      <c r="BD47" s="45">
        <v>1788.3529032517806</v>
      </c>
      <c r="BE47" s="45">
        <v>1775.0675405717807</v>
      </c>
      <c r="BF47" s="52">
        <v>1748.3332842417808</v>
      </c>
      <c r="BG47" s="52">
        <v>1943.1108420117803</v>
      </c>
      <c r="BH47" s="52">
        <v>2022.9831344217803</v>
      </c>
      <c r="BI47" s="52">
        <v>2022.9831374217804</v>
      </c>
      <c r="BJ47" s="52">
        <v>1828.8616306217803</v>
      </c>
      <c r="BK47" s="52">
        <v>1829.3802968517803</v>
      </c>
      <c r="BL47" s="52">
        <v>1721.2616887358977</v>
      </c>
      <c r="BM47" s="52">
        <v>1422.1173166299998</v>
      </c>
      <c r="BN47" s="45">
        <v>1422.1173166299998</v>
      </c>
      <c r="BO47" s="45">
        <v>2596.3076495558826</v>
      </c>
      <c r="BP47" s="45">
        <v>2339.2588483758827</v>
      </c>
      <c r="BQ47" s="45">
        <v>2185.6881299458823</v>
      </c>
      <c r="BR47" s="45">
        <v>2140.5249311458824</v>
      </c>
      <c r="BS47" s="45">
        <v>1954.2745572858823</v>
      </c>
      <c r="BT47" s="45">
        <v>1600.1423563158821</v>
      </c>
      <c r="BU47" s="45">
        <v>1490.2736123458822</v>
      </c>
    </row>
    <row r="48" spans="2:74" x14ac:dyDescent="0.2">
      <c r="B48" s="24" t="s">
        <v>44</v>
      </c>
      <c r="C48" s="16">
        <f t="shared" ref="C48:R48" si="60">C47/C46*100</f>
        <v>1.7278005516989663</v>
      </c>
      <c r="D48" s="16">
        <f t="shared" si="60"/>
        <v>1.7474539499821011</v>
      </c>
      <c r="E48" s="16">
        <f t="shared" si="60"/>
        <v>1.5533383458857715</v>
      </c>
      <c r="F48" s="20">
        <f t="shared" si="60"/>
        <v>1.5018015610413493</v>
      </c>
      <c r="G48" s="16">
        <f t="shared" si="60"/>
        <v>1.388956158853575</v>
      </c>
      <c r="H48" s="16">
        <f t="shared" si="60"/>
        <v>1.3889431779152255</v>
      </c>
      <c r="I48" s="16">
        <f t="shared" si="60"/>
        <v>1.4221728846241213</v>
      </c>
      <c r="J48" s="20">
        <f t="shared" si="60"/>
        <v>1.5724126986805471</v>
      </c>
      <c r="K48" s="12">
        <f t="shared" si="60"/>
        <v>1.4339875183853452</v>
      </c>
      <c r="L48" s="12">
        <f t="shared" si="60"/>
        <v>1.4339875183853452</v>
      </c>
      <c r="M48" s="12">
        <f t="shared" si="60"/>
        <v>1.2801231115254288</v>
      </c>
      <c r="N48" s="20">
        <f t="shared" si="60"/>
        <v>1.2692324765836551</v>
      </c>
      <c r="O48" s="16">
        <f t="shared" si="60"/>
        <v>1.1370427027299312</v>
      </c>
      <c r="P48" s="16">
        <f t="shared" si="60"/>
        <v>0.98594497718650331</v>
      </c>
      <c r="Q48" s="16">
        <f t="shared" si="60"/>
        <v>1.0031215120271271</v>
      </c>
      <c r="R48" s="12">
        <f t="shared" si="60"/>
        <v>1.0011380618204666</v>
      </c>
      <c r="S48" s="12">
        <v>0.86272818729734124</v>
      </c>
      <c r="T48" s="12">
        <v>1.0308789378601479</v>
      </c>
      <c r="U48" s="12">
        <v>0.83896775515259692</v>
      </c>
      <c r="V48" s="12">
        <v>1.214894001667179</v>
      </c>
      <c r="W48" s="12">
        <v>1.0761790561637028</v>
      </c>
      <c r="X48" s="12">
        <v>0.66572105683852267</v>
      </c>
      <c r="Y48" s="12">
        <v>0.70872335107109552</v>
      </c>
      <c r="Z48" s="12">
        <v>0.68975865827923977</v>
      </c>
      <c r="AA48" s="12">
        <v>0.66685708372691177</v>
      </c>
      <c r="AB48" s="12">
        <v>0.63580321277920504</v>
      </c>
      <c r="AC48" s="12">
        <v>0.59308112508358168</v>
      </c>
      <c r="AD48" s="12">
        <v>0.57358185096643544</v>
      </c>
      <c r="AE48" s="12">
        <v>1.040407997329974</v>
      </c>
      <c r="AF48" s="12">
        <v>1.0307707883496597</v>
      </c>
      <c r="AG48" s="12">
        <v>0.99460820954247009</v>
      </c>
      <c r="AH48" s="12">
        <v>0.97440176175859428</v>
      </c>
      <c r="AI48" s="12">
        <v>0.70101135541922499</v>
      </c>
      <c r="AJ48" s="12">
        <v>0.65864617109694445</v>
      </c>
      <c r="AK48" s="12">
        <v>0.76974372100739019</v>
      </c>
      <c r="AL48" s="12">
        <v>0.80083691936895729</v>
      </c>
      <c r="AM48" s="12">
        <f>AM47/AM46*100</f>
        <v>0.8639124052135756</v>
      </c>
      <c r="AN48" s="12">
        <f t="shared" ref="AN48:BN48" si="61">AN47/AN46*100</f>
        <v>0.82261361072762407</v>
      </c>
      <c r="AO48" s="12">
        <f t="shared" si="61"/>
        <v>1.0169908392822991</v>
      </c>
      <c r="AP48" s="12">
        <f t="shared" si="61"/>
        <v>1.1281115501751748</v>
      </c>
      <c r="AQ48" s="12">
        <f t="shared" si="61"/>
        <v>1.1868382584774484</v>
      </c>
      <c r="AR48" s="12">
        <f t="shared" si="61"/>
        <v>1.196280440680848</v>
      </c>
      <c r="AS48" s="12">
        <f t="shared" si="61"/>
        <v>0.96670329146105094</v>
      </c>
      <c r="AT48" s="12">
        <f t="shared" si="61"/>
        <v>1.0721339666370941</v>
      </c>
      <c r="AU48" s="12">
        <f t="shared" si="61"/>
        <v>1.0562348932010273</v>
      </c>
      <c r="AV48" s="12">
        <f t="shared" si="61"/>
        <v>1.0745923910898776</v>
      </c>
      <c r="AW48" s="12">
        <f t="shared" si="61"/>
        <v>1.1425754324545834</v>
      </c>
      <c r="AX48" s="12">
        <f t="shared" si="61"/>
        <v>1.225506300967721</v>
      </c>
      <c r="AY48" s="12">
        <f t="shared" si="61"/>
        <v>0.90247329391138309</v>
      </c>
      <c r="AZ48" s="12">
        <f t="shared" si="61"/>
        <v>0.90247329563311574</v>
      </c>
      <c r="BA48" s="12">
        <f t="shared" si="61"/>
        <v>0.902473300798314</v>
      </c>
      <c r="BB48" s="12">
        <f t="shared" si="61"/>
        <v>1.2077939096116515</v>
      </c>
      <c r="BC48" s="12">
        <f t="shared" si="61"/>
        <v>1.1531256574298758</v>
      </c>
      <c r="BD48" s="12">
        <f t="shared" si="61"/>
        <v>1.003722041473486</v>
      </c>
      <c r="BE48" s="12">
        <f t="shared" si="61"/>
        <v>0.96843533074565691</v>
      </c>
      <c r="BF48" s="12">
        <f t="shared" si="61"/>
        <v>0.93450939366120145</v>
      </c>
      <c r="BG48" s="12">
        <f t="shared" si="61"/>
        <v>0.91091835307813873</v>
      </c>
      <c r="BH48" s="12">
        <f t="shared" si="61"/>
        <v>0.94836199009853861</v>
      </c>
      <c r="BI48" s="12">
        <f t="shared" si="61"/>
        <v>0.94836199150491995</v>
      </c>
      <c r="BJ48" s="12">
        <f t="shared" si="61"/>
        <v>0.85735902891106974</v>
      </c>
      <c r="BK48" s="12">
        <f t="shared" si="61"/>
        <v>0.7775887692146749</v>
      </c>
      <c r="BL48" s="12">
        <f t="shared" si="61"/>
        <v>0.73163232398635691</v>
      </c>
      <c r="BM48" s="12">
        <f t="shared" si="61"/>
        <v>0.60447926318012235</v>
      </c>
      <c r="BN48" s="12">
        <f t="shared" si="61"/>
        <v>0.60447926318012235</v>
      </c>
      <c r="BO48" s="31">
        <f t="shared" ref="BO48:BU48" si="62">BO47/BO51*100</f>
        <v>26.457032031689735</v>
      </c>
      <c r="BP48" s="31">
        <f t="shared" si="62"/>
        <v>24.767018080480714</v>
      </c>
      <c r="BQ48" s="31">
        <f t="shared" si="62"/>
        <v>24.598784904486632</v>
      </c>
      <c r="BR48" s="31">
        <f t="shared" si="62"/>
        <v>24.775005546438841</v>
      </c>
      <c r="BS48" s="31">
        <f t="shared" si="62"/>
        <v>23.092826794030202</v>
      </c>
      <c r="BT48" s="31">
        <f t="shared" si="62"/>
        <v>20.241139144821894</v>
      </c>
      <c r="BU48" s="31">
        <f t="shared" si="62"/>
        <v>19.631438950218751</v>
      </c>
    </row>
    <row r="49" spans="2:73" x14ac:dyDescent="0.2">
      <c r="B49" s="24" t="s">
        <v>49</v>
      </c>
      <c r="C49" s="17">
        <v>36.527036787774684</v>
      </c>
      <c r="D49" s="17">
        <v>36.002733368495726</v>
      </c>
      <c r="E49" s="17">
        <f>E47/E53*100</f>
        <v>35.625445849388377</v>
      </c>
      <c r="F49" s="20">
        <f t="shared" ref="F49:R49" si="63">F47/F53*100</f>
        <v>35.321193640028298</v>
      </c>
      <c r="G49" s="17">
        <f t="shared" si="63"/>
        <v>37.626936283916073</v>
      </c>
      <c r="H49" s="17">
        <f t="shared" si="63"/>
        <v>41.108175625091768</v>
      </c>
      <c r="I49" s="17">
        <f t="shared" si="63"/>
        <v>41.897061875855293</v>
      </c>
      <c r="J49" s="20">
        <f t="shared" si="63"/>
        <v>45.974161804955358</v>
      </c>
      <c r="K49" s="31">
        <f t="shared" si="63"/>
        <v>45.475594301373981</v>
      </c>
      <c r="L49" s="31">
        <f t="shared" si="63"/>
        <v>46.726798511325981</v>
      </c>
      <c r="M49" s="31">
        <f t="shared" si="63"/>
        <v>44.546053715603882</v>
      </c>
      <c r="N49" s="21">
        <f t="shared" si="63"/>
        <v>53.271724549113131</v>
      </c>
      <c r="O49" s="17">
        <f t="shared" si="63"/>
        <v>53.486979946123924</v>
      </c>
      <c r="P49" s="17">
        <f t="shared" si="63"/>
        <v>49.71217043702184</v>
      </c>
      <c r="Q49" s="17">
        <f t="shared" si="63"/>
        <v>48.392918715378549</v>
      </c>
      <c r="R49" s="31">
        <f t="shared" si="63"/>
        <v>54.559464968511783</v>
      </c>
      <c r="S49" s="31">
        <v>37.346237566138633</v>
      </c>
      <c r="T49" s="31">
        <v>50.190078529401674</v>
      </c>
      <c r="U49" s="31">
        <v>41.613761993282957</v>
      </c>
      <c r="V49" s="31">
        <v>53.787377754822543</v>
      </c>
      <c r="W49" s="31">
        <v>52.929604971535049</v>
      </c>
      <c r="X49" s="31">
        <v>18.005196113952383</v>
      </c>
      <c r="Y49" s="31">
        <v>18.130265706935418</v>
      </c>
      <c r="Z49" s="31">
        <v>18.493783460997669</v>
      </c>
      <c r="AA49" s="31">
        <v>19.450998946635028</v>
      </c>
      <c r="AB49" s="31">
        <v>17.803633995647829</v>
      </c>
      <c r="AC49" s="31">
        <v>16.844222229621373</v>
      </c>
      <c r="AD49" s="31">
        <v>15.67158744628909</v>
      </c>
      <c r="AE49" s="31">
        <v>25.164159461720576</v>
      </c>
      <c r="AF49" s="31">
        <v>22.477774072811414</v>
      </c>
      <c r="AG49" s="31">
        <v>19.715294056379459</v>
      </c>
      <c r="AH49" s="31">
        <v>20.319992676959096</v>
      </c>
      <c r="AI49" s="31">
        <v>15.593287215862714</v>
      </c>
      <c r="AJ49" s="31">
        <v>16.34387040764296</v>
      </c>
      <c r="AK49" s="31">
        <v>13.554182597653819</v>
      </c>
      <c r="AL49" s="31">
        <v>14.723524352057721</v>
      </c>
      <c r="AM49" s="31">
        <f>AM47/AM53*100</f>
        <v>15.836093012787314</v>
      </c>
      <c r="AN49" s="31">
        <f t="shared" ref="AN49:BN49" si="64">AN47/AN53*100</f>
        <v>15.498346279514614</v>
      </c>
      <c r="AO49" s="31">
        <f t="shared" si="64"/>
        <v>16.875105876246117</v>
      </c>
      <c r="AP49" s="31">
        <f t="shared" si="64"/>
        <v>17.886800079601333</v>
      </c>
      <c r="AQ49" s="31">
        <f t="shared" si="64"/>
        <v>18.263180788360874</v>
      </c>
      <c r="AR49" s="31">
        <f t="shared" si="64"/>
        <v>18.927861319810209</v>
      </c>
      <c r="AS49" s="31">
        <f t="shared" si="64"/>
        <v>16.089469421922669</v>
      </c>
      <c r="AT49" s="31">
        <f t="shared" si="64"/>
        <v>17.660111354759536</v>
      </c>
      <c r="AU49" s="31">
        <f t="shared" si="64"/>
        <v>16.609598548728695</v>
      </c>
      <c r="AV49" s="31">
        <f t="shared" si="64"/>
        <v>16.936401414339429</v>
      </c>
      <c r="AW49" s="31">
        <f t="shared" si="64"/>
        <v>18.310704939619651</v>
      </c>
      <c r="AX49" s="31">
        <f t="shared" si="64"/>
        <v>18.278920909018883</v>
      </c>
      <c r="AY49" s="31">
        <f t="shared" si="64"/>
        <v>13.839077407819151</v>
      </c>
      <c r="AZ49" s="31">
        <f t="shared" si="64"/>
        <v>14.045725112096175</v>
      </c>
      <c r="BA49" s="31">
        <f t="shared" si="64"/>
        <v>14.458502316878647</v>
      </c>
      <c r="BB49" s="31">
        <f t="shared" si="64"/>
        <v>18.745138514970037</v>
      </c>
      <c r="BC49" s="31">
        <f t="shared" si="64"/>
        <v>17.115225857874574</v>
      </c>
      <c r="BD49" s="31">
        <f t="shared" si="64"/>
        <v>16.84685303965691</v>
      </c>
      <c r="BE49" s="31">
        <f t="shared" si="64"/>
        <v>16.995940840828773</v>
      </c>
      <c r="BF49" s="31">
        <f t="shared" si="64"/>
        <v>16.876399717764318</v>
      </c>
      <c r="BG49" s="31">
        <f t="shared" si="64"/>
        <v>18.754959488245738</v>
      </c>
      <c r="BH49" s="31">
        <f t="shared" si="64"/>
        <v>19.814051527430841</v>
      </c>
      <c r="BI49" s="31">
        <f>BI47/BI53*100</f>
        <v>20.692348554089886</v>
      </c>
      <c r="BJ49" s="31">
        <f t="shared" si="64"/>
        <v>19.672661123449966</v>
      </c>
      <c r="BK49" s="31">
        <f t="shared" si="64"/>
        <v>20.14790948079931</v>
      </c>
      <c r="BL49" s="31">
        <f t="shared" si="64"/>
        <v>19.628222732790992</v>
      </c>
      <c r="BM49" s="31">
        <f t="shared" si="64"/>
        <v>17.228011681808013</v>
      </c>
      <c r="BN49" s="31">
        <f t="shared" si="64"/>
        <v>16.834582791719615</v>
      </c>
      <c r="BO49" s="45">
        <v>7216.9913117413398</v>
      </c>
      <c r="BP49" s="45">
        <v>7105.7976407599272</v>
      </c>
      <c r="BQ49" s="45">
        <v>6699.6618514966131</v>
      </c>
      <c r="BR49" s="45">
        <v>6499.3315852679407</v>
      </c>
      <c r="BS49" s="45">
        <v>6508.4163671144497</v>
      </c>
      <c r="BT49" s="45">
        <v>6305.2543946630867</v>
      </c>
      <c r="BU49" s="45">
        <v>6100.9865908664578</v>
      </c>
    </row>
    <row r="50" spans="2:73" x14ac:dyDescent="0.2">
      <c r="B50" s="23" t="s">
        <v>50</v>
      </c>
      <c r="C50" s="15">
        <v>2138.7416170000001</v>
      </c>
      <c r="D50" s="15">
        <v>2212.6976330000002</v>
      </c>
      <c r="E50" s="15">
        <v>1999.4491780000001</v>
      </c>
      <c r="F50" s="25">
        <v>1958.9779900000001</v>
      </c>
      <c r="G50" s="15">
        <v>1773.781872</v>
      </c>
      <c r="H50" s="15">
        <v>1532.9385272699999</v>
      </c>
      <c r="I50" s="15">
        <v>1519.4288753699998</v>
      </c>
      <c r="J50" s="25">
        <v>1423.5334989999999</v>
      </c>
      <c r="K50" s="30">
        <v>1452.4021519999999</v>
      </c>
      <c r="L50" s="45">
        <v>1381.0925050000001</v>
      </c>
      <c r="M50" s="45">
        <v>1346.2</v>
      </c>
      <c r="N50" s="52">
        <v>940.5</v>
      </c>
      <c r="O50" s="52">
        <v>932.4</v>
      </c>
      <c r="P50" s="45">
        <v>940.48500000000001</v>
      </c>
      <c r="Q50" s="45">
        <v>1008.741882</v>
      </c>
      <c r="R50" s="45">
        <v>786.26027499999998</v>
      </c>
      <c r="S50" s="45">
        <v>1583.7743351325003</v>
      </c>
      <c r="T50" s="45">
        <v>1119.501452</v>
      </c>
      <c r="U50" s="45">
        <v>1288.065051</v>
      </c>
      <c r="V50" s="45">
        <v>1142.188126</v>
      </c>
      <c r="W50" s="53">
        <v>1161.1661099999999</v>
      </c>
      <c r="X50" s="45">
        <v>3678.2512828075</v>
      </c>
      <c r="Y50" s="45">
        <v>3757.9385721491999</v>
      </c>
      <c r="Z50" s="45">
        <v>3666.1991435488003</v>
      </c>
      <c r="AA50" s="45">
        <v>3445.9779539529723</v>
      </c>
      <c r="AB50" s="45">
        <v>3792.0594021511688</v>
      </c>
      <c r="AC50" s="45">
        <v>3947.8563690000001</v>
      </c>
      <c r="AD50" s="45">
        <v>4313.2278442700008</v>
      </c>
      <c r="AE50" s="45">
        <v>4385.5137320000003</v>
      </c>
      <c r="AF50" s="45">
        <v>5100.2415689999998</v>
      </c>
      <c r="AG50" s="46">
        <v>5914.1172159999996</v>
      </c>
      <c r="AH50" s="45">
        <v>5692.8704747329384</v>
      </c>
      <c r="AI50" s="45">
        <v>5715.5168180000001</v>
      </c>
      <c r="AJ50" s="45">
        <v>5353.0624390000003</v>
      </c>
      <c r="AK50" s="45">
        <v>7742.2936200000004</v>
      </c>
      <c r="AL50" s="45">
        <v>7459.8848669999998</v>
      </c>
      <c r="AM50" s="45">
        <v>7545.4461119999996</v>
      </c>
      <c r="AN50" s="45">
        <v>7561.6678910000001</v>
      </c>
      <c r="AO50" s="45">
        <v>8594.9434339500003</v>
      </c>
      <c r="AP50" s="45">
        <v>9069.9991404975135</v>
      </c>
      <c r="AQ50" s="45">
        <v>9504.9839630000006</v>
      </c>
      <c r="AR50" s="45">
        <v>9216.8887552350916</v>
      </c>
      <c r="AS50" s="45">
        <v>9128.6666937299997</v>
      </c>
      <c r="AT50" s="45">
        <v>9042.3649246801215</v>
      </c>
      <c r="AU50" s="45">
        <v>9598.4194156298963</v>
      </c>
      <c r="AV50" s="45">
        <v>9513.0575659901151</v>
      </c>
      <c r="AW50" s="45">
        <v>9236.9593125565079</v>
      </c>
      <c r="AX50" s="45">
        <v>9872.1982437601</v>
      </c>
      <c r="AY50" s="45">
        <v>9790.234091961991</v>
      </c>
      <c r="AZ50" s="45">
        <v>9623.0599479292323</v>
      </c>
      <c r="BA50" s="45">
        <v>9303.4369395710455</v>
      </c>
      <c r="BB50" s="45">
        <v>9122.3987273499879</v>
      </c>
      <c r="BC50" s="45">
        <v>9840</v>
      </c>
      <c r="BD50" s="45">
        <v>8827</v>
      </c>
      <c r="BE50" s="45">
        <v>8669</v>
      </c>
      <c r="BF50" s="52">
        <v>8611.3009593194365</v>
      </c>
      <c r="BG50" s="52">
        <v>8417.4065626223528</v>
      </c>
      <c r="BH50" s="52">
        <v>8186.8577536022312</v>
      </c>
      <c r="BI50" s="52">
        <v>7753.4959902794271</v>
      </c>
      <c r="BJ50" s="52">
        <v>7467.6012075540011</v>
      </c>
      <c r="BK50" s="52">
        <v>7250.3721141621554</v>
      </c>
      <c r="BL50" s="52">
        <v>7048.0584487432361</v>
      </c>
      <c r="BM50" s="52">
        <v>6832.5631589566874</v>
      </c>
      <c r="BN50" s="75">
        <v>7025.4773414894344</v>
      </c>
      <c r="BO50" s="31">
        <f t="shared" ref="BO50:BU50" si="65">BO49/BO51*100</f>
        <v>73.542967968310251</v>
      </c>
      <c r="BP50" s="31">
        <f t="shared" si="65"/>
        <v>75.23298191951929</v>
      </c>
      <c r="BQ50" s="31">
        <f t="shared" si="65"/>
        <v>75.401215095513365</v>
      </c>
      <c r="BR50" s="31">
        <f t="shared" si="65"/>
        <v>75.224994453561152</v>
      </c>
      <c r="BS50" s="31">
        <f t="shared" si="65"/>
        <v>76.907173205969798</v>
      </c>
      <c r="BT50" s="31">
        <f t="shared" si="65"/>
        <v>79.758860855178099</v>
      </c>
      <c r="BU50" s="31">
        <f t="shared" si="65"/>
        <v>80.368561049781263</v>
      </c>
    </row>
    <row r="51" spans="2:73" x14ac:dyDescent="0.2">
      <c r="B51" s="24" t="s">
        <v>44</v>
      </c>
      <c r="C51" s="16">
        <f t="shared" ref="C51:R51" si="66">C50/C46*100</f>
        <v>3.0023957731155555</v>
      </c>
      <c r="D51" s="16">
        <f t="shared" si="66"/>
        <v>3.1062162758214074</v>
      </c>
      <c r="E51" s="16">
        <f t="shared" si="66"/>
        <v>2.8068550744372462</v>
      </c>
      <c r="F51" s="20">
        <f t="shared" si="66"/>
        <v>2.7500410475261283</v>
      </c>
      <c r="G51" s="16">
        <f t="shared" si="66"/>
        <v>2.3024317032171808</v>
      </c>
      <c r="H51" s="16">
        <f t="shared" si="66"/>
        <v>1.989808510270705</v>
      </c>
      <c r="I51" s="16">
        <f t="shared" si="66"/>
        <v>1.9722725035468816</v>
      </c>
      <c r="J51" s="20">
        <f t="shared" si="66"/>
        <v>1.8477969080796215</v>
      </c>
      <c r="K51" s="12">
        <f t="shared" si="66"/>
        <v>1.7193023506606886</v>
      </c>
      <c r="L51" s="12">
        <f t="shared" si="66"/>
        <v>1.6348885100841954</v>
      </c>
      <c r="M51" s="12">
        <f t="shared" si="66"/>
        <v>1.5935839955016944</v>
      </c>
      <c r="N51" s="20">
        <f t="shared" si="66"/>
        <v>1.1133306698628311</v>
      </c>
      <c r="O51" s="12">
        <f t="shared" si="66"/>
        <v>0.9887881141814846</v>
      </c>
      <c r="P51" s="12">
        <f t="shared" si="66"/>
        <v>0.99736206517157189</v>
      </c>
      <c r="Q51" s="12">
        <f t="shared" si="66"/>
        <v>1.0697468717274365</v>
      </c>
      <c r="R51" s="12">
        <f t="shared" si="66"/>
        <v>0.83381039744001018</v>
      </c>
      <c r="S51" s="12">
        <v>1.4473524085578249</v>
      </c>
      <c r="T51" s="12">
        <v>1.0230707033149549</v>
      </c>
      <c r="U51" s="12">
        <v>1.1771147016270089</v>
      </c>
      <c r="V51" s="12">
        <v>1.0438032101675294</v>
      </c>
      <c r="W51" s="12">
        <v>0.95704801353096025</v>
      </c>
      <c r="X51" s="12">
        <v>3.0316619243035134</v>
      </c>
      <c r="Y51" s="12">
        <v>3.200338780323845</v>
      </c>
      <c r="Z51" s="12">
        <v>3.0399198022364318</v>
      </c>
      <c r="AA51" s="12">
        <v>2.7615379594092984</v>
      </c>
      <c r="AB51" s="12">
        <v>2.935395863401701</v>
      </c>
      <c r="AC51" s="12">
        <v>2.9278954863542572</v>
      </c>
      <c r="AD51" s="12">
        <v>3.0864293184971601</v>
      </c>
      <c r="AE51" s="12">
        <v>3.094075409169776</v>
      </c>
      <c r="AF51" s="12">
        <v>3.5549625899231283</v>
      </c>
      <c r="AG51" s="12">
        <v>4.0502478636066668</v>
      </c>
      <c r="AH51" s="12">
        <v>3.8208842270177277</v>
      </c>
      <c r="AI51" s="12">
        <v>3.7945856647273755</v>
      </c>
      <c r="AJ51" s="12">
        <v>3.371281591845539</v>
      </c>
      <c r="AK51" s="12">
        <v>4.9092687569610716</v>
      </c>
      <c r="AL51" s="12">
        <v>4.6383290046309877</v>
      </c>
      <c r="AM51" s="12">
        <f>AM50/AM46*100</f>
        <v>4.5914256287066877</v>
      </c>
      <c r="AN51" s="12">
        <f t="shared" ref="AN51:BN51" si="67">AN50/AN46*100</f>
        <v>4.4851372672801624</v>
      </c>
      <c r="AO51" s="12">
        <f t="shared" si="67"/>
        <v>5.009583730029556</v>
      </c>
      <c r="AP51" s="12">
        <f t="shared" si="67"/>
        <v>5.1788385200149012</v>
      </c>
      <c r="AQ51" s="12">
        <f t="shared" si="67"/>
        <v>5.3116916100645115</v>
      </c>
      <c r="AR51" s="12">
        <f t="shared" si="67"/>
        <v>5.1239288025515162</v>
      </c>
      <c r="AS51" s="12">
        <f t="shared" si="67"/>
        <v>5.041594845106907</v>
      </c>
      <c r="AT51" s="12">
        <f t="shared" si="67"/>
        <v>4.9988015167235229</v>
      </c>
      <c r="AU51" s="12">
        <f t="shared" si="67"/>
        <v>5.3029488649270222</v>
      </c>
      <c r="AV51" s="12">
        <f t="shared" si="67"/>
        <v>5.2702760659133903</v>
      </c>
      <c r="AW51" s="12">
        <f t="shared" si="67"/>
        <v>5.0973559968501627</v>
      </c>
      <c r="AX51" s="12">
        <f t="shared" si="67"/>
        <v>5.4789720819058116</v>
      </c>
      <c r="AY51" s="12">
        <f t="shared" si="67"/>
        <v>5.6187222115164648</v>
      </c>
      <c r="AZ51" s="12">
        <f t="shared" si="67"/>
        <v>5.5227791454523647</v>
      </c>
      <c r="BA51" s="12">
        <f t="shared" si="67"/>
        <v>5.3393440120832549</v>
      </c>
      <c r="BB51" s="12">
        <f t="shared" si="67"/>
        <v>5.235444205951465</v>
      </c>
      <c r="BC51" s="12">
        <f t="shared" si="67"/>
        <v>5.5843002287691785</v>
      </c>
      <c r="BD51" s="12">
        <f t="shared" si="67"/>
        <v>4.9541980466922908</v>
      </c>
      <c r="BE51" s="12">
        <f t="shared" si="67"/>
        <v>4.7296036293524937</v>
      </c>
      <c r="BF51" s="12">
        <f t="shared" si="67"/>
        <v>4.6028647459043874</v>
      </c>
      <c r="BG51" s="12">
        <f t="shared" si="67"/>
        <v>3.9460281716479582</v>
      </c>
      <c r="BH51" s="12">
        <f t="shared" si="67"/>
        <v>3.8379483149171381</v>
      </c>
      <c r="BI51" s="12">
        <f t="shared" si="67"/>
        <v>3.6347909987218672</v>
      </c>
      <c r="BJ51" s="12">
        <f t="shared" si="67"/>
        <v>3.5007652915912097</v>
      </c>
      <c r="BK51" s="12">
        <f t="shared" si="67"/>
        <v>3.0818129714756277</v>
      </c>
      <c r="BL51" s="12">
        <f t="shared" si="67"/>
        <v>2.9958183675328951</v>
      </c>
      <c r="BM51" s="12">
        <f t="shared" si="67"/>
        <v>2.904220837240779</v>
      </c>
      <c r="BN51" s="12">
        <f t="shared" si="67"/>
        <v>2.9862201361387966</v>
      </c>
      <c r="BO51" s="45">
        <f t="shared" ref="BO51:BU51" si="68">BO47+BO49</f>
        <v>9813.2989612972233</v>
      </c>
      <c r="BP51" s="45">
        <f t="shared" si="68"/>
        <v>9445.0564891358099</v>
      </c>
      <c r="BQ51" s="45">
        <f t="shared" si="68"/>
        <v>8885.3499814424958</v>
      </c>
      <c r="BR51" s="45">
        <f t="shared" si="68"/>
        <v>8639.8565164138236</v>
      </c>
      <c r="BS51" s="45">
        <f t="shared" si="68"/>
        <v>8462.6909244003327</v>
      </c>
      <c r="BT51" s="45">
        <f t="shared" si="68"/>
        <v>7905.3967509789691</v>
      </c>
      <c r="BU51" s="45">
        <f t="shared" si="68"/>
        <v>7591.2602032123395</v>
      </c>
    </row>
    <row r="52" spans="2:73" x14ac:dyDescent="0.2">
      <c r="B52" s="24" t="s">
        <v>49</v>
      </c>
      <c r="C52" s="17">
        <v>63.472963212225316</v>
      </c>
      <c r="D52" s="17">
        <v>63.997266631504282</v>
      </c>
      <c r="E52" s="17">
        <v>64.37455415061163</v>
      </c>
      <c r="F52" s="20">
        <v>64.678806359971702</v>
      </c>
      <c r="G52" s="17">
        <v>62.373063716083934</v>
      </c>
      <c r="H52" s="17">
        <v>58.891824374908232</v>
      </c>
      <c r="I52" s="17">
        <v>58.102938124144707</v>
      </c>
      <c r="J52" s="20">
        <v>54.025838195044649</v>
      </c>
      <c r="K52" s="31">
        <f t="shared" ref="K52:R52" si="69">K50/K53*100</f>
        <v>54.523693670695991</v>
      </c>
      <c r="L52" s="31">
        <f t="shared" si="69"/>
        <v>53.273201488674019</v>
      </c>
      <c r="M52" s="31">
        <f t="shared" si="69"/>
        <v>55.453946284396103</v>
      </c>
      <c r="N52" s="21">
        <f t="shared" si="69"/>
        <v>46.728275450886869</v>
      </c>
      <c r="O52" s="31">
        <f t="shared" si="69"/>
        <v>46.513020053876083</v>
      </c>
      <c r="P52" s="31">
        <f t="shared" si="69"/>
        <v>50.287829562978146</v>
      </c>
      <c r="Q52" s="31">
        <f t="shared" si="69"/>
        <v>51.607081284621451</v>
      </c>
      <c r="R52" s="31">
        <f t="shared" si="69"/>
        <v>45.44053503148821</v>
      </c>
      <c r="S52" s="31">
        <v>62.65376243386136</v>
      </c>
      <c r="T52" s="31">
        <v>49.809921470598326</v>
      </c>
      <c r="U52" s="31">
        <v>58.386238006717036</v>
      </c>
      <c r="V52" s="31">
        <v>46.212622245177457</v>
      </c>
      <c r="W52" s="31">
        <v>47.070395028464951</v>
      </c>
      <c r="X52" s="31">
        <v>81.99480388604762</v>
      </c>
      <c r="Y52" s="31">
        <v>81.869734293064596</v>
      </c>
      <c r="Z52" s="31">
        <v>81.506216539002324</v>
      </c>
      <c r="AA52" s="31">
        <v>80.549001053364975</v>
      </c>
      <c r="AB52" s="31">
        <v>82.196366004352171</v>
      </c>
      <c r="AC52" s="31">
        <v>83.155777770378634</v>
      </c>
      <c r="AD52" s="31">
        <v>84.328412553710905</v>
      </c>
      <c r="AE52" s="31">
        <v>74.835840538279427</v>
      </c>
      <c r="AF52" s="31">
        <v>77.522225927188586</v>
      </c>
      <c r="AG52" s="31">
        <v>80.284705943620537</v>
      </c>
      <c r="AH52" s="31">
        <v>79.680007323040897</v>
      </c>
      <c r="AI52" s="31">
        <v>84.406712784137284</v>
      </c>
      <c r="AJ52" s="31">
        <v>83.656129592357033</v>
      </c>
      <c r="AK52" s="31">
        <v>86.445817402346179</v>
      </c>
      <c r="AL52" s="31">
        <v>85.276475647942277</v>
      </c>
      <c r="AM52" s="31">
        <f>AM50/AM53*100</f>
        <v>84.163906987212684</v>
      </c>
      <c r="AN52" s="31">
        <f t="shared" ref="AN52:BN52" si="70">AN50/AN53*100</f>
        <v>84.501653720485393</v>
      </c>
      <c r="AO52" s="31">
        <f t="shared" si="70"/>
        <v>83.124894123753876</v>
      </c>
      <c r="AP52" s="31">
        <f t="shared" si="70"/>
        <v>82.113199920398671</v>
      </c>
      <c r="AQ52" s="31">
        <f t="shared" si="70"/>
        <v>81.73681921163913</v>
      </c>
      <c r="AR52" s="31">
        <f t="shared" si="70"/>
        <v>81.072138680189795</v>
      </c>
      <c r="AS52" s="31">
        <f t="shared" si="70"/>
        <v>83.910530578077342</v>
      </c>
      <c r="AT52" s="31">
        <f t="shared" si="70"/>
        <v>82.33988864524045</v>
      </c>
      <c r="AU52" s="31">
        <f t="shared" si="70"/>
        <v>83.390401451271316</v>
      </c>
      <c r="AV52" s="31">
        <f t="shared" si="70"/>
        <v>83.063598585660586</v>
      </c>
      <c r="AW52" s="31">
        <f t="shared" si="70"/>
        <v>81.689295060380346</v>
      </c>
      <c r="AX52" s="31">
        <f t="shared" si="70"/>
        <v>81.721079090981121</v>
      </c>
      <c r="AY52" s="31">
        <f t="shared" si="70"/>
        <v>86.160922592180853</v>
      </c>
      <c r="AZ52" s="31">
        <f t="shared" si="70"/>
        <v>85.954274887903836</v>
      </c>
      <c r="BA52" s="31">
        <f t="shared" si="70"/>
        <v>85.541497683121349</v>
      </c>
      <c r="BB52" s="31">
        <f t="shared" si="70"/>
        <v>81.254861485029963</v>
      </c>
      <c r="BC52" s="31">
        <f t="shared" si="70"/>
        <v>82.884774142125423</v>
      </c>
      <c r="BD52" s="31">
        <f t="shared" si="70"/>
        <v>83.153146960343093</v>
      </c>
      <c r="BE52" s="31">
        <f t="shared" si="70"/>
        <v>83.00405915917122</v>
      </c>
      <c r="BF52" s="31">
        <f t="shared" si="70"/>
        <v>83.123600282235685</v>
      </c>
      <c r="BG52" s="31">
        <f t="shared" si="70"/>
        <v>81.245040511754269</v>
      </c>
      <c r="BH52" s="31">
        <f t="shared" si="70"/>
        <v>80.185948472569152</v>
      </c>
      <c r="BI52" s="31">
        <f t="shared" si="70"/>
        <v>79.307651445910111</v>
      </c>
      <c r="BJ52" s="31">
        <f t="shared" si="70"/>
        <v>80.32733887655003</v>
      </c>
      <c r="BK52" s="31">
        <f t="shared" si="70"/>
        <v>79.852090519200701</v>
      </c>
      <c r="BL52" s="31">
        <f t="shared" si="70"/>
        <v>80.371777267209012</v>
      </c>
      <c r="BM52" s="31">
        <f t="shared" si="70"/>
        <v>82.771988318191987</v>
      </c>
      <c r="BN52" s="31">
        <f t="shared" si="70"/>
        <v>83.165417208280374</v>
      </c>
      <c r="BO52" s="12">
        <f t="shared" ref="BO52:BU52" si="71">BO47/BO46*100</f>
        <v>1.010346159697558</v>
      </c>
      <c r="BP52" s="12">
        <f t="shared" si="71"/>
        <v>0.91031630800740926</v>
      </c>
      <c r="BQ52" s="12">
        <f t="shared" si="71"/>
        <v>0.85055467473783619</v>
      </c>
      <c r="BR52" s="12">
        <f t="shared" si="71"/>
        <v>0.83297953703216288</v>
      </c>
      <c r="BS52" s="12">
        <f t="shared" si="71"/>
        <v>0.74427825259654912</v>
      </c>
      <c r="BT52" s="12">
        <f t="shared" si="71"/>
        <v>0.60485708308051322</v>
      </c>
      <c r="BU52" s="12">
        <f t="shared" si="71"/>
        <v>0.55242748599606262</v>
      </c>
    </row>
    <row r="53" spans="2:73" x14ac:dyDescent="0.2">
      <c r="B53" s="23" t="s">
        <v>51</v>
      </c>
      <c r="C53" s="15">
        <v>3369.5317009999999</v>
      </c>
      <c r="D53" s="15">
        <v>3457.487717</v>
      </c>
      <c r="E53" s="15">
        <v>3105.9619819999998</v>
      </c>
      <c r="F53" s="25">
        <v>3028.7788230000001</v>
      </c>
      <c r="G53" s="15">
        <v>2843.8267519999999</v>
      </c>
      <c r="H53" s="15">
        <v>2602.97340682</v>
      </c>
      <c r="I53" s="15">
        <v>2615.0637548199998</v>
      </c>
      <c r="J53" s="25">
        <v>2634.9123799999998</v>
      </c>
      <c r="K53" s="30">
        <v>2663.8</v>
      </c>
      <c r="L53" s="45">
        <f t="shared" ref="L53:R53" si="72">L47+L50</f>
        <v>2592.4713860000002</v>
      </c>
      <c r="M53" s="45">
        <f t="shared" si="72"/>
        <v>2427.6000000000004</v>
      </c>
      <c r="N53" s="52">
        <f t="shared" si="72"/>
        <v>2012.7</v>
      </c>
      <c r="O53" s="52">
        <f t="shared" si="72"/>
        <v>2004.6</v>
      </c>
      <c r="P53" s="52">
        <f t="shared" si="72"/>
        <v>1870.2040000000002</v>
      </c>
      <c r="Q53" s="52">
        <f t="shared" si="72"/>
        <v>1954.657882</v>
      </c>
      <c r="R53" s="52">
        <f t="shared" si="72"/>
        <v>1730.305936</v>
      </c>
      <c r="S53" s="52">
        <v>2527.8199961325004</v>
      </c>
      <c r="T53" s="52">
        <v>2247.5471130000001</v>
      </c>
      <c r="U53" s="52">
        <v>2206.1107120000001</v>
      </c>
      <c r="V53" s="52">
        <v>2471.5934099999999</v>
      </c>
      <c r="W53" s="52">
        <v>2466.8713939999998</v>
      </c>
      <c r="X53" s="52">
        <v>4485.9565588075002</v>
      </c>
      <c r="Y53" s="52">
        <v>4590.1438481491996</v>
      </c>
      <c r="Z53" s="52">
        <v>4498.0607605488003</v>
      </c>
      <c r="AA53" s="52">
        <v>4278.1138299529721</v>
      </c>
      <c r="AB53" s="52">
        <v>4613.4149068711686</v>
      </c>
      <c r="AC53" s="52">
        <v>4747.5430749999996</v>
      </c>
      <c r="AD53" s="52">
        <v>5114.7978642700009</v>
      </c>
      <c r="AE53" s="52">
        <v>5860.1783590000005</v>
      </c>
      <c r="AF53" s="52">
        <v>6579.0700770000003</v>
      </c>
      <c r="AG53" s="52">
        <v>7366.4306875000002</v>
      </c>
      <c r="AH53" s="52">
        <v>7144.6661038229386</v>
      </c>
      <c r="AI53" s="52">
        <v>6771.4007920399999</v>
      </c>
      <c r="AJ53" s="52">
        <v>6398.8905739300008</v>
      </c>
      <c r="AK53" s="52">
        <v>8956.2385464700001</v>
      </c>
      <c r="AL53" s="52">
        <v>8747.8813005800002</v>
      </c>
      <c r="AM53" s="52">
        <v>8965.1804224658972</v>
      </c>
      <c r="AN53" s="52">
        <v>8948.5442687458981</v>
      </c>
      <c r="AO53" s="52">
        <v>10339.794744465002</v>
      </c>
      <c r="AP53" s="45">
        <v>11045.726082152514</v>
      </c>
      <c r="AQ53" s="45">
        <v>11628.766637455001</v>
      </c>
      <c r="AR53" s="45">
        <v>11368.749986470091</v>
      </c>
      <c r="AS53" s="45">
        <v>10879.047755795</v>
      </c>
      <c r="AT53" s="45">
        <v>10981.755104915123</v>
      </c>
      <c r="AU53" s="45">
        <v>11510.220899030779</v>
      </c>
      <c r="AV53" s="45">
        <v>11452.739500780997</v>
      </c>
      <c r="AW53" s="45">
        <v>11307.429334197392</v>
      </c>
      <c r="AX53" s="45">
        <v>12080.357177820983</v>
      </c>
      <c r="AY53" s="45">
        <v>11362.731267748124</v>
      </c>
      <c r="AZ53" s="45">
        <v>11195.557126715365</v>
      </c>
      <c r="BA53" s="45">
        <v>10875.934127357179</v>
      </c>
      <c r="BB53" s="45">
        <v>11226.895918136121</v>
      </c>
      <c r="BC53" s="45">
        <f>BC47+BC50</f>
        <v>11871.903014571781</v>
      </c>
      <c r="BD53" s="45">
        <f t="shared" ref="BD53:BN53" si="73">BD47+BD50</f>
        <v>10615.35290325178</v>
      </c>
      <c r="BE53" s="45">
        <f t="shared" si="73"/>
        <v>10444.067540571781</v>
      </c>
      <c r="BF53" s="45">
        <f t="shared" si="73"/>
        <v>10359.634243561217</v>
      </c>
      <c r="BG53" s="45">
        <f t="shared" si="73"/>
        <v>10360.517404634133</v>
      </c>
      <c r="BH53" s="45">
        <f t="shared" si="73"/>
        <v>10209.840888024011</v>
      </c>
      <c r="BI53" s="45">
        <f t="shared" si="73"/>
        <v>9776.4791277012082</v>
      </c>
      <c r="BJ53" s="45">
        <f t="shared" si="73"/>
        <v>9296.4628381757811</v>
      </c>
      <c r="BK53" s="45">
        <f t="shared" si="73"/>
        <v>9079.7524110139348</v>
      </c>
      <c r="BL53" s="45">
        <f t="shared" si="73"/>
        <v>8769.3201374791333</v>
      </c>
      <c r="BM53" s="45">
        <f t="shared" si="73"/>
        <v>8254.680475586687</v>
      </c>
      <c r="BN53" s="45">
        <f t="shared" si="73"/>
        <v>8447.5946581194348</v>
      </c>
      <c r="BO53" s="12">
        <f t="shared" ref="BO53:BU53" si="74">BO49/BO46*100</f>
        <v>2.808472816245716</v>
      </c>
      <c r="BP53" s="12">
        <f t="shared" si="74"/>
        <v>2.7652020973546163</v>
      </c>
      <c r="BQ53" s="12">
        <f t="shared" si="74"/>
        <v>2.6071554440359632</v>
      </c>
      <c r="BR53" s="12">
        <f t="shared" si="74"/>
        <v>2.5291974581285723</v>
      </c>
      <c r="BS53" s="12">
        <f t="shared" si="74"/>
        <v>2.4787063531207321</v>
      </c>
      <c r="BT53" s="12">
        <f t="shared" si="74"/>
        <v>2.3833990558297731</v>
      </c>
      <c r="BU53" s="12">
        <f t="shared" si="74"/>
        <v>2.2615663704752027</v>
      </c>
    </row>
    <row r="54" spans="2:73" x14ac:dyDescent="0.2">
      <c r="B54" s="35" t="s">
        <v>44</v>
      </c>
      <c r="C54" s="18">
        <f t="shared" ref="C54:R54" si="75">C53/C46*100</f>
        <v>4.7301963248145205</v>
      </c>
      <c r="D54" s="18">
        <f t="shared" si="75"/>
        <v>4.8536702258035085</v>
      </c>
      <c r="E54" s="18">
        <f t="shared" si="75"/>
        <v>4.360193420323017</v>
      </c>
      <c r="F54" s="22">
        <f t="shared" si="75"/>
        <v>4.2518426085674781</v>
      </c>
      <c r="G54" s="18">
        <f t="shared" si="75"/>
        <v>3.6913878620707559</v>
      </c>
      <c r="H54" s="18">
        <f t="shared" si="75"/>
        <v>3.3787516881859303</v>
      </c>
      <c r="I54" s="18">
        <f t="shared" si="75"/>
        <v>3.3944453881710031</v>
      </c>
      <c r="J54" s="22">
        <f t="shared" si="75"/>
        <v>3.4202096067601682</v>
      </c>
      <c r="K54" s="32">
        <f t="shared" si="75"/>
        <v>3.1533123215104841</v>
      </c>
      <c r="L54" s="32">
        <f t="shared" si="75"/>
        <v>3.0688760284695404</v>
      </c>
      <c r="M54" s="32">
        <f t="shared" si="75"/>
        <v>2.8737071070271232</v>
      </c>
      <c r="N54" s="22">
        <f t="shared" si="75"/>
        <v>2.3825631464464867</v>
      </c>
      <c r="O54" s="22">
        <f t="shared" si="75"/>
        <v>2.1258308169114155</v>
      </c>
      <c r="P54" s="22">
        <f t="shared" si="75"/>
        <v>1.9833070423580752</v>
      </c>
      <c r="Q54" s="22">
        <f t="shared" si="75"/>
        <v>2.0728683837545634</v>
      </c>
      <c r="R54" s="22">
        <f t="shared" si="75"/>
        <v>1.8349484592604766</v>
      </c>
      <c r="S54" s="22">
        <v>2.3100805958551662</v>
      </c>
      <c r="T54" s="22">
        <v>2.0539496411751026</v>
      </c>
      <c r="U54" s="22">
        <v>2.0160824567796061</v>
      </c>
      <c r="V54" s="22">
        <v>2.2586972118347082</v>
      </c>
      <c r="W54" s="22">
        <v>2.033227069694663</v>
      </c>
      <c r="X54" s="22">
        <v>3.6973829811420362</v>
      </c>
      <c r="Y54" s="22">
        <v>3.9090621313949407</v>
      </c>
      <c r="Z54" s="22">
        <v>3.7296784605156716</v>
      </c>
      <c r="AA54" s="22">
        <v>3.4283950431362098</v>
      </c>
      <c r="AB54" s="22">
        <v>3.571199076180906</v>
      </c>
      <c r="AC54" s="22">
        <v>3.5209766114378387</v>
      </c>
      <c r="AD54" s="22">
        <v>3.6600111694635959</v>
      </c>
      <c r="AE54" s="22">
        <v>4.1344834064997498</v>
      </c>
      <c r="AF54" s="22">
        <v>4.5857333782727885</v>
      </c>
      <c r="AG54" s="22">
        <v>5.0448560731491368</v>
      </c>
      <c r="AH54" s="22">
        <v>4.795285988776322</v>
      </c>
      <c r="AI54" s="22">
        <v>4.4955970201466</v>
      </c>
      <c r="AJ54" s="22">
        <v>4.0299277629424841</v>
      </c>
      <c r="AK54" s="22">
        <v>5.6790124779684614</v>
      </c>
      <c r="AL54" s="22">
        <v>5.4391659239999441</v>
      </c>
      <c r="AM54" s="22">
        <v>5.4553380339202633</v>
      </c>
      <c r="AN54" s="22">
        <v>5.3077508780077869</v>
      </c>
      <c r="AO54" s="22">
        <v>6.0265745693118555</v>
      </c>
      <c r="AP54" s="22">
        <v>6.3069500701900765</v>
      </c>
      <c r="AQ54" s="22">
        <v>6.4985298685419597</v>
      </c>
      <c r="AR54" s="22">
        <v>6.3202092432323633</v>
      </c>
      <c r="AS54" s="22">
        <v>6.0082981365679577</v>
      </c>
      <c r="AT54" s="22">
        <v>6.0709354833606177</v>
      </c>
      <c r="AU54" s="22">
        <f>AU53/AU46*100</f>
        <v>6.359183758128049</v>
      </c>
      <c r="AV54" s="22">
        <f t="shared" ref="AV54:BN54" si="76">AV53/AV46*100</f>
        <v>6.3448684570032681</v>
      </c>
      <c r="AW54" s="22">
        <f t="shared" si="76"/>
        <v>6.2399314293047468</v>
      </c>
      <c r="AX54" s="22">
        <f t="shared" si="76"/>
        <v>6.704478382873531</v>
      </c>
      <c r="AY54" s="22">
        <f t="shared" si="76"/>
        <v>6.5211955054278485</v>
      </c>
      <c r="AZ54" s="22">
        <f t="shared" si="76"/>
        <v>6.4252524410854797</v>
      </c>
      <c r="BA54" s="22">
        <f t="shared" si="76"/>
        <v>6.2418173128815688</v>
      </c>
      <c r="BB54" s="22">
        <f t="shared" si="76"/>
        <v>6.4432381155631155</v>
      </c>
      <c r="BC54" s="22">
        <f t="shared" si="76"/>
        <v>6.7374258861990537</v>
      </c>
      <c r="BD54" s="22">
        <f t="shared" si="76"/>
        <v>5.9579200881657766</v>
      </c>
      <c r="BE54" s="22">
        <f t="shared" si="76"/>
        <v>5.6980389600981507</v>
      </c>
      <c r="BF54" s="22">
        <f t="shared" si="76"/>
        <v>5.5373741395655891</v>
      </c>
      <c r="BG54" s="22">
        <f t="shared" si="76"/>
        <v>4.856946524726097</v>
      </c>
      <c r="BH54" s="22">
        <f t="shared" si="76"/>
        <v>4.786310305015677</v>
      </c>
      <c r="BI54" s="22">
        <f t="shared" si="76"/>
        <v>4.5831529902267878</v>
      </c>
      <c r="BJ54" s="22">
        <f t="shared" si="76"/>
        <v>4.358124320502279</v>
      </c>
      <c r="BK54" s="22">
        <f t="shared" si="76"/>
        <v>3.8594017406903021</v>
      </c>
      <c r="BL54" s="22">
        <f t="shared" si="76"/>
        <v>3.7274506915192518</v>
      </c>
      <c r="BM54" s="22">
        <f t="shared" si="76"/>
        <v>3.5087001004209006</v>
      </c>
      <c r="BN54" s="22">
        <f t="shared" si="76"/>
        <v>3.5906993993189196</v>
      </c>
      <c r="BO54" s="74">
        <f t="shared" ref="BO54:BU54" si="77">BO51/BO46*100</f>
        <v>3.8188189759432745</v>
      </c>
      <c r="BP54" s="74">
        <f t="shared" si="77"/>
        <v>3.6755184053620256</v>
      </c>
      <c r="BQ54" s="74">
        <f t="shared" si="77"/>
        <v>3.4577101187737993</v>
      </c>
      <c r="BR54" s="74">
        <f>BR51/BR46*100</f>
        <v>3.362176995160735</v>
      </c>
      <c r="BS54" s="74">
        <f t="shared" si="77"/>
        <v>3.2229846057172815</v>
      </c>
      <c r="BT54" s="74">
        <f t="shared" si="77"/>
        <v>2.9882561389102862</v>
      </c>
      <c r="BU54" s="74">
        <f t="shared" si="77"/>
        <v>2.813993856471265</v>
      </c>
    </row>
    <row r="56" spans="2:73" x14ac:dyDescent="0.2">
      <c r="B56" s="8" t="s">
        <v>52</v>
      </c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</row>
    <row r="57" spans="2:73" x14ac:dyDescent="0.2"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</row>
    <row r="58" spans="2:73" s="71" customFormat="1" x14ac:dyDescent="0.2"/>
    <row r="59" spans="2:73" x14ac:dyDescent="0.2"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</row>
    <row r="60" spans="2:73" x14ac:dyDescent="0.2"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</row>
    <row r="61" spans="2:73" s="71" customFormat="1" x14ac:dyDescent="0.2"/>
    <row r="62" spans="2:73" x14ac:dyDescent="0.2"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</row>
    <row r="63" spans="2:73" x14ac:dyDescent="0.2"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</row>
    <row r="64" spans="2:73" x14ac:dyDescent="0.2"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</row>
  </sheetData>
  <mergeCells count="36">
    <mergeCell ref="AM2:AP2"/>
    <mergeCell ref="AQ2:AT2"/>
    <mergeCell ref="W2:Z2"/>
    <mergeCell ref="C2:F2"/>
    <mergeCell ref="G2:J2"/>
    <mergeCell ref="K2:N2"/>
    <mergeCell ref="O2:R2"/>
    <mergeCell ref="S2:V2"/>
    <mergeCell ref="C44:F44"/>
    <mergeCell ref="G44:J44"/>
    <mergeCell ref="K44:N44"/>
    <mergeCell ref="O44:R44"/>
    <mergeCell ref="S44:V44"/>
    <mergeCell ref="BS2:BU2"/>
    <mergeCell ref="BS44:BU44"/>
    <mergeCell ref="W44:Z44"/>
    <mergeCell ref="AA44:AD44"/>
    <mergeCell ref="AE44:AH44"/>
    <mergeCell ref="AI44:AL44"/>
    <mergeCell ref="AM44:AP44"/>
    <mergeCell ref="AQ44:AT44"/>
    <mergeCell ref="AY2:BB2"/>
    <mergeCell ref="BC2:BF2"/>
    <mergeCell ref="BG2:BJ2"/>
    <mergeCell ref="BK2:BN2"/>
    <mergeCell ref="AU2:AX2"/>
    <mergeCell ref="AA2:AD2"/>
    <mergeCell ref="AE2:AH2"/>
    <mergeCell ref="AI2:AL2"/>
    <mergeCell ref="BO2:BR2"/>
    <mergeCell ref="BO44:BR44"/>
    <mergeCell ref="AU44:AX44"/>
    <mergeCell ref="AY44:BB44"/>
    <mergeCell ref="BC44:BF44"/>
    <mergeCell ref="BG44:BJ44"/>
    <mergeCell ref="BK44:BN44"/>
  </mergeCells>
  <phoneticPr fontId="12" type="noConversion"/>
  <pageMargins left="0.74803149606299202" right="0.74803149606299202" top="0.98425196850393704" bottom="0.98425196850393704" header="0.511811023622047" footer="0.511811023622047"/>
  <pageSetup scale="72" orientation="landscape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03187-5F82-4296-886F-9CEE79E12783}">
  <ds:schemaRefs>
    <ds:schemaRef ds:uri="http://schemas.microsoft.com/office/2006/metadata/properties"/>
    <ds:schemaRef ds:uri="http://schemas.microsoft.com/office/infopath/2007/PartnerControls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CB89D0-480E-4476-A263-8A2BA45B987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87F7FCB-C623-4686-9AA9-13AAE5DEE03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C3A77-AAC6-4AF7-9BD0-BD92C1BBD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and gurantees </vt:lpstr>
    </vt:vector>
  </TitlesOfParts>
  <Manager/>
  <Company>mustek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ndo281</dc:creator>
  <cp:keywords/>
  <dc:description/>
  <cp:lastModifiedBy>Kandjavera, Jacky</cp:lastModifiedBy>
  <cp:revision/>
  <dcterms:created xsi:type="dcterms:W3CDTF">2002-11-14T14:06:40Z</dcterms:created>
  <dcterms:modified xsi:type="dcterms:W3CDTF">2026-04-01T08:45:28Z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0cb04df0-0638-45be-a44d-fdbaa4a599cb_Enabled">
    <vt:lpwstr>true</vt:lpwstr>
  </property>
  <property fmtid="{D5CDD505-2E9C-101B-9397-08002B2CF9AE}" pid="4" name="MSIP_Label_0cb04df0-0638-45be-a44d-fdbaa4a599cb_SetDate">
    <vt:lpwstr>2022-12-13T07:16:15Z</vt:lpwstr>
  </property>
  <property fmtid="{D5CDD505-2E9C-101B-9397-08002B2CF9AE}" pid="5" name="MSIP_Label_0cb04df0-0638-45be-a44d-fdbaa4a599cb_Method">
    <vt:lpwstr>Standard</vt:lpwstr>
  </property>
  <property fmtid="{D5CDD505-2E9C-101B-9397-08002B2CF9AE}" pid="6" name="MSIP_Label_0cb04df0-0638-45be-a44d-fdbaa4a599cb_Name">
    <vt:lpwstr>Internal</vt:lpwstr>
  </property>
  <property fmtid="{D5CDD505-2E9C-101B-9397-08002B2CF9AE}" pid="7" name="MSIP_Label_0cb04df0-0638-45be-a44d-fdbaa4a599cb_SiteId">
    <vt:lpwstr>7fbedcc9-7201-4aa8-8786-7001cf6a0802</vt:lpwstr>
  </property>
  <property fmtid="{D5CDD505-2E9C-101B-9397-08002B2CF9AE}" pid="8" name="MSIP_Label_0cb04df0-0638-45be-a44d-fdbaa4a599cb_ActionId">
    <vt:lpwstr>6b8f4b6c-07b3-48c7-a328-b12973c70f4d</vt:lpwstr>
  </property>
  <property fmtid="{D5CDD505-2E9C-101B-9397-08002B2CF9AE}" pid="9" name="MSIP_Label_0cb04df0-0638-45be-a44d-fdbaa4a599cb_ContentBits">
    <vt:lpwstr>0</vt:lpwstr>
  </property>
  <property fmtid="{D5CDD505-2E9C-101B-9397-08002B2CF9AE}" pid="10" name="ContentTypeId">
    <vt:lpwstr>0x0101005A5C19C3C43D934B93D2A323AFC1241B</vt:lpwstr>
  </property>
</Properties>
</file>