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G:\Research\Statistics and Publications Division\BOP\Texts\2020\External Debt Maturity including Air Namibia\Reserves Template\"/>
    </mc:Choice>
  </mc:AlternateContent>
  <xr:revisionPtr revIDLastSave="0" documentId="13_ncr:1_{684C09A8-FD5E-4BF6-AC75-13904B767664}" xr6:coauthVersionLast="36" xr6:coauthVersionMax="45" xr10:uidLastSave="{00000000-0000-0000-0000-000000000000}"/>
  <bookViews>
    <workbookView xWindow="-120" yWindow="-120" windowWidth="21840" windowHeight="1314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B43" i="1" l="1"/>
  <c r="E43" i="1"/>
  <c r="D43" i="1"/>
  <c r="B42" i="1"/>
  <c r="E42" i="1"/>
  <c r="B20" i="1" l="1"/>
  <c r="B14" i="1"/>
  <c r="B11" i="1"/>
  <c r="B79" i="1" l="1"/>
  <c r="B13" i="1" l="1"/>
  <c r="B10" i="1" s="1"/>
</calcChain>
</file>

<file path=xl/sharedStrings.xml><?xml version="1.0" encoding="utf-8"?>
<sst xmlns="http://schemas.openxmlformats.org/spreadsheetml/2006/main" count="82" uniqueCount="71">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</sst>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_);_(* \(#,##0.0\);_(* &quot;-&quot;??_);_(@_)"/>
    <numFmt numFmtId="166" formatCode="_(* #,##0_);_(* \(#,##0\);_(* &quot;-&quot;??_);_(@_)"/>
    <numFmt numFmtId="167" formatCode="#,##0.0"/>
    <numFmt numFmtId="168" formatCode="_-* #,##0.0000000000_-;\-* #,##0.0000000000_-;_-* &quot;-&quot;??_-;_-@_-"/>
    <numFmt numFmtId="169" formatCode="0.000000"/>
    <numFmt numFmtId="170" formatCode="0.00000"/>
    <numFmt numFmtId="171" formatCode="_(* #,##0.0000_);_(* \(#,##0.0000\);_(* &quot;-&quot;??_);_(@_)"/>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164" fontId="1" fillId="0" borderId="0" applyFont="0" applyFill="0" applyBorder="0" applyAlignment="0" applyProtection="0"/>
  </cellStyleXfs>
  <cellXfs count="90">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164" fontId="6" fillId="0" borderId="0" xfId="0" applyNumberFormat="1" applyFont="1" applyBorder="1"/>
    <xf numFmtId="43"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8" fontId="6" fillId="0" borderId="0" xfId="0" applyNumberFormat="1" applyFont="1" applyBorder="1"/>
    <xf numFmtId="169" fontId="0" fillId="0" borderId="0" xfId="0" applyNumberFormat="1"/>
    <xf numFmtId="170" fontId="6" fillId="0" borderId="0" xfId="0" applyNumberFormat="1" applyFont="1" applyBorder="1"/>
    <xf numFmtId="43" fontId="0" fillId="0" borderId="0" xfId="0" applyNumberFormat="1"/>
    <xf numFmtId="171" fontId="6" fillId="0" borderId="0" xfId="1" applyNumberFormat="1" applyFont="1" applyBorder="1"/>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zoomScaleNormal="100" workbookViewId="0">
      <selection activeCell="D82" sqref="D82"/>
    </sheetView>
  </sheetViews>
  <sheetFormatPr defaultRowHeight="15" x14ac:dyDescent="0.25"/>
  <cols>
    <col min="1" max="1" width="99" customWidth="1"/>
    <col min="2" max="2" width="16.140625"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v>2020</v>
      </c>
      <c r="C7" s="16"/>
      <c r="D7" s="16"/>
      <c r="E7" s="16"/>
    </row>
    <row r="8" spans="1:5" ht="16.5" thickBot="1" x14ac:dyDescent="0.3">
      <c r="A8" s="58"/>
      <c r="B8" s="45" t="s">
        <v>70</v>
      </c>
      <c r="C8" s="16"/>
      <c r="D8" s="53"/>
      <c r="E8" s="16"/>
    </row>
    <row r="9" spans="1:5" ht="15.75" x14ac:dyDescent="0.25">
      <c r="A9" s="28" t="s">
        <v>1</v>
      </c>
      <c r="B9" s="38">
        <f>B10+B19+B20</f>
        <v>34353.839258749998</v>
      </c>
      <c r="C9" s="54"/>
      <c r="D9" s="68"/>
      <c r="E9" s="66"/>
    </row>
    <row r="10" spans="1:5" x14ac:dyDescent="0.25">
      <c r="A10" s="29" t="s">
        <v>2</v>
      </c>
      <c r="B10" s="60">
        <f>B11+B13</f>
        <v>34320.219229499999</v>
      </c>
      <c r="C10" s="54"/>
      <c r="D10" s="53"/>
      <c r="E10" s="53"/>
    </row>
    <row r="11" spans="1:5" ht="15.75" x14ac:dyDescent="0.25">
      <c r="A11" s="30" t="s">
        <v>3</v>
      </c>
      <c r="B11" s="38">
        <f>18569710693.06/1000000</f>
        <v>18569.710693060002</v>
      </c>
      <c r="C11" s="54"/>
      <c r="D11" s="53"/>
      <c r="E11" s="53"/>
    </row>
    <row r="12" spans="1:5" x14ac:dyDescent="0.25">
      <c r="A12" s="31" t="s">
        <v>58</v>
      </c>
      <c r="B12" s="52"/>
      <c r="C12" s="16"/>
      <c r="D12" s="65"/>
      <c r="E12" s="53"/>
    </row>
    <row r="13" spans="1:5" ht="15.75" x14ac:dyDescent="0.25">
      <c r="A13" s="30" t="s">
        <v>4</v>
      </c>
      <c r="B13" s="38">
        <f>B14+B17</f>
        <v>15750.50853644</v>
      </c>
      <c r="C13" s="54"/>
      <c r="D13" s="53"/>
      <c r="E13" s="53"/>
    </row>
    <row r="14" spans="1:5" x14ac:dyDescent="0.25">
      <c r="A14" s="31" t="s">
        <v>5</v>
      </c>
      <c r="B14" s="38">
        <f>5449165943.98/1000000</f>
        <v>5449.1659439799996</v>
      </c>
      <c r="C14" s="54"/>
      <c r="D14" s="53"/>
      <c r="E14" s="53"/>
    </row>
    <row r="15" spans="1:5" x14ac:dyDescent="0.25">
      <c r="A15" s="31" t="s">
        <v>6</v>
      </c>
      <c r="B15" s="38"/>
      <c r="C15" s="16"/>
      <c r="D15" s="16"/>
      <c r="E15" s="53"/>
    </row>
    <row r="16" spans="1:5" x14ac:dyDescent="0.25">
      <c r="A16" s="32" t="s">
        <v>7</v>
      </c>
      <c r="B16" s="38"/>
      <c r="C16" s="53"/>
      <c r="D16" s="54"/>
      <c r="E16" s="53"/>
    </row>
    <row r="17" spans="1:5" x14ac:dyDescent="0.25">
      <c r="A17" s="31" t="s">
        <v>8</v>
      </c>
      <c r="B17" s="38">
        <v>10301.34259246</v>
      </c>
      <c r="C17" s="54"/>
      <c r="D17" s="53"/>
      <c r="E17" s="53"/>
    </row>
    <row r="18" spans="1:5" x14ac:dyDescent="0.25">
      <c r="A18" s="32" t="s">
        <v>57</v>
      </c>
      <c r="B18" s="38"/>
      <c r="C18" s="16"/>
      <c r="D18" s="54"/>
      <c r="E18" s="53"/>
    </row>
    <row r="19" spans="1:5" x14ac:dyDescent="0.25">
      <c r="A19" s="33" t="s">
        <v>9</v>
      </c>
      <c r="B19" s="38">
        <v>1.7634909999999999</v>
      </c>
      <c r="C19" s="54"/>
      <c r="D19" s="53"/>
      <c r="E19" s="53"/>
    </row>
    <row r="20" spans="1:5" x14ac:dyDescent="0.25">
      <c r="A20" s="33" t="s">
        <v>10</v>
      </c>
      <c r="B20" s="38">
        <f>31856538.25/1000000</f>
        <v>31.85653825</v>
      </c>
      <c r="C20" s="54"/>
      <c r="D20" s="53"/>
      <c r="E20" s="53"/>
    </row>
    <row r="21" spans="1:5" x14ac:dyDescent="0.25">
      <c r="A21" s="33" t="s">
        <v>15</v>
      </c>
      <c r="B21" s="37"/>
      <c r="C21" s="16"/>
      <c r="D21" s="16"/>
      <c r="E21" s="16"/>
    </row>
    <row r="22" spans="1:5" x14ac:dyDescent="0.25">
      <c r="A22" s="34" t="s">
        <v>11</v>
      </c>
      <c r="B22" s="37"/>
      <c r="C22" s="16"/>
      <c r="D22" s="16"/>
      <c r="E22" s="16"/>
    </row>
    <row r="23" spans="1:5" x14ac:dyDescent="0.25">
      <c r="A23" s="33" t="s">
        <v>12</v>
      </c>
      <c r="B23" s="37"/>
      <c r="C23" s="16"/>
      <c r="D23" s="16"/>
      <c r="E23" s="16"/>
    </row>
    <row r="24" spans="1:5" x14ac:dyDescent="0.25">
      <c r="A24" s="35" t="s">
        <v>63</v>
      </c>
      <c r="B24" s="37"/>
      <c r="C24" s="16"/>
      <c r="D24" s="16"/>
      <c r="E24" s="16"/>
    </row>
    <row r="25" spans="1:5" ht="15.75" x14ac:dyDescent="0.25">
      <c r="A25" s="36" t="s">
        <v>13</v>
      </c>
      <c r="B25" s="37"/>
      <c r="C25" s="16"/>
      <c r="D25" s="16"/>
      <c r="E25" s="16"/>
    </row>
    <row r="26" spans="1:5" x14ac:dyDescent="0.25">
      <c r="A26" s="34" t="s">
        <v>14</v>
      </c>
      <c r="B26" s="37"/>
      <c r="C26" s="16"/>
      <c r="D26" s="16"/>
      <c r="E26" s="16"/>
    </row>
    <row r="27" spans="1:5" x14ac:dyDescent="0.25">
      <c r="A27" s="34" t="s">
        <v>67</v>
      </c>
      <c r="B27" s="37"/>
      <c r="C27" s="16"/>
      <c r="D27" s="16"/>
      <c r="E27" s="16"/>
    </row>
    <row r="28" spans="1:5" s="1" customFormat="1" ht="15.75" thickBot="1" x14ac:dyDescent="0.3">
      <c r="A28" s="51" t="s">
        <v>68</v>
      </c>
      <c r="B28" s="51"/>
      <c r="C28" s="16"/>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82"/>
      <c r="B32" s="87" t="s">
        <v>20</v>
      </c>
      <c r="C32" s="88"/>
      <c r="D32" s="88"/>
      <c r="E32" s="89"/>
    </row>
    <row r="33" spans="1:5" ht="15" customHeight="1" x14ac:dyDescent="0.25">
      <c r="A33" s="83"/>
      <c r="B33" s="85" t="s">
        <v>21</v>
      </c>
      <c r="C33" s="85" t="s">
        <v>59</v>
      </c>
      <c r="D33" s="75" t="s">
        <v>22</v>
      </c>
      <c r="E33" s="75" t="s">
        <v>19</v>
      </c>
    </row>
    <row r="34" spans="1:5" ht="30.75" customHeight="1" thickBot="1" x14ac:dyDescent="0.3">
      <c r="A34" s="84"/>
      <c r="B34" s="86"/>
      <c r="C34" s="86"/>
      <c r="D34" s="76"/>
      <c r="E34" s="76"/>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f>C42+D42+E42</f>
        <v>-8476.5465847625001</v>
      </c>
      <c r="C42" s="61">
        <v>0</v>
      </c>
      <c r="D42" s="61">
        <v>0</v>
      </c>
      <c r="E42" s="62">
        <f>-8476546584.7625/1000000</f>
        <v>-8476.5465847625001</v>
      </c>
    </row>
    <row r="43" spans="1:5" x14ac:dyDescent="0.25">
      <c r="A43" s="6" t="s">
        <v>26</v>
      </c>
      <c r="B43" s="61">
        <f>C43+D43+E43</f>
        <v>-1634.0486209200001</v>
      </c>
      <c r="C43" s="61">
        <v>0</v>
      </c>
      <c r="D43" s="61">
        <f>-132100058.92/1000000</f>
        <v>-132.10005892000001</v>
      </c>
      <c r="E43" s="62">
        <f>-1501948562/1000000</f>
        <v>-1501.948562</v>
      </c>
    </row>
    <row r="44" spans="1:5" ht="15.75" x14ac:dyDescent="0.25">
      <c r="A44" s="5" t="s">
        <v>25</v>
      </c>
      <c r="B44" s="16"/>
      <c r="C44" s="16"/>
      <c r="D44" s="16"/>
      <c r="E44" s="17"/>
    </row>
    <row r="45" spans="1:5" x14ac:dyDescent="0.25">
      <c r="A45" s="6" t="s">
        <v>24</v>
      </c>
      <c r="B45" s="63"/>
      <c r="C45" s="63"/>
      <c r="D45" s="63"/>
      <c r="E45" s="17"/>
    </row>
    <row r="46" spans="1:5" ht="15.75" x14ac:dyDescent="0.25">
      <c r="A46" s="39"/>
      <c r="B46" s="16"/>
      <c r="C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70"/>
      <c r="B57" s="79" t="s">
        <v>20</v>
      </c>
      <c r="C57" s="80"/>
      <c r="D57" s="80"/>
      <c r="E57" s="81"/>
    </row>
    <row r="58" spans="1:5" ht="15" customHeight="1" x14ac:dyDescent="0.25">
      <c r="A58" s="71"/>
      <c r="B58" s="73" t="s">
        <v>60</v>
      </c>
      <c r="C58" s="55" t="s">
        <v>18</v>
      </c>
      <c r="D58" s="75" t="s">
        <v>22</v>
      </c>
      <c r="E58" s="77" t="s">
        <v>19</v>
      </c>
    </row>
    <row r="59" spans="1:5" ht="25.5" customHeight="1" thickBot="1" x14ac:dyDescent="0.3">
      <c r="A59" s="72"/>
      <c r="B59" s="74"/>
      <c r="C59" s="56"/>
      <c r="D59" s="76"/>
      <c r="E59" s="78"/>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v>-786.12101765583998</v>
      </c>
      <c r="C64" s="61">
        <v>-66.607113286100002</v>
      </c>
      <c r="D64" s="61">
        <v>-229.86387356093999</v>
      </c>
      <c r="E64" s="62">
        <v>-489.65003080879995</v>
      </c>
    </row>
    <row r="65" spans="1:5" x14ac:dyDescent="0.25">
      <c r="A65" s="12" t="s">
        <v>38</v>
      </c>
      <c r="B65" s="63">
        <v>-574.30517227103996</v>
      </c>
      <c r="C65" s="61">
        <v>-17.469408000000001</v>
      </c>
      <c r="D65" s="61">
        <v>-182.32660697104001</v>
      </c>
      <c r="E65" s="62">
        <v>-374.50915730000003</v>
      </c>
    </row>
    <row r="66" spans="1:5" ht="15.75" x14ac:dyDescent="0.25">
      <c r="A66" s="39"/>
      <c r="B66" s="19"/>
      <c r="C66" s="19"/>
      <c r="D66" s="19"/>
      <c r="E66" s="17"/>
    </row>
    <row r="67" spans="1:5" x14ac:dyDescent="0.25">
      <c r="A67" s="10" t="s">
        <v>46</v>
      </c>
      <c r="B67" s="19"/>
      <c r="C67" s="19"/>
      <c r="D67" s="19"/>
      <c r="E67" s="17"/>
    </row>
    <row r="68" spans="1:5" x14ac:dyDescent="0.25">
      <c r="A68" s="3" t="s">
        <v>47</v>
      </c>
      <c r="B68" s="16"/>
      <c r="C68" s="67"/>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v>2020</v>
      </c>
      <c r="C77" s="16"/>
      <c r="E77" s="16"/>
    </row>
    <row r="78" spans="1:5" ht="16.5" thickBot="1" x14ac:dyDescent="0.3">
      <c r="A78" s="58"/>
      <c r="B78" s="45" t="s">
        <v>70</v>
      </c>
      <c r="C78" s="16"/>
      <c r="D78" s="69"/>
      <c r="E78" s="16"/>
    </row>
    <row r="79" spans="1:5" x14ac:dyDescent="0.25">
      <c r="A79" s="48" t="s">
        <v>49</v>
      </c>
      <c r="B79" s="43">
        <f>B80+B86</f>
        <v>34353.839258749998</v>
      </c>
      <c r="C79" s="16"/>
      <c r="D79" s="53"/>
      <c r="E79" s="54"/>
    </row>
    <row r="80" spans="1:5" x14ac:dyDescent="0.25">
      <c r="A80" s="13" t="s">
        <v>50</v>
      </c>
      <c r="B80" s="43">
        <v>16489.8428442</v>
      </c>
      <c r="C80" s="54"/>
      <c r="D80" s="53"/>
      <c r="E80" s="54"/>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v>17863.996414549998</v>
      </c>
      <c r="D86" s="53"/>
      <c r="E86" s="54"/>
    </row>
    <row r="88" spans="1:5" ht="53.25" customHeight="1" x14ac:dyDescent="0.25">
      <c r="A88" s="23" t="s">
        <v>69</v>
      </c>
    </row>
  </sheetData>
  <mergeCells count="11">
    <mergeCell ref="A32:A34"/>
    <mergeCell ref="B33:B34"/>
    <mergeCell ref="C33:C34"/>
    <mergeCell ref="D33:D34"/>
    <mergeCell ref="E33:E34"/>
    <mergeCell ref="B32:E32"/>
    <mergeCell ref="A57:A59"/>
    <mergeCell ref="B58:B59"/>
    <mergeCell ref="D58:D59"/>
    <mergeCell ref="E58:E59"/>
    <mergeCell ref="B57:E57"/>
  </mergeCells>
  <phoneticPr fontId="4" type="noConversion"/>
  <dataValidations disablePrompts="1" count="1">
    <dataValidation type="list" showInputMessage="1" showErrorMessage="1" sqref="B7:C7 B77" xr:uid="{B0678D9F-4F69-40B7-9EC2-B07BCFE65CEF}">
      <formula1>PeriodList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Esterhuizen, Andy</cp:lastModifiedBy>
  <cp:lastPrinted>2020-03-17T12:53:16Z</cp:lastPrinted>
  <dcterms:created xsi:type="dcterms:W3CDTF">2020-02-13T15:18:53Z</dcterms:created>
  <dcterms:modified xsi:type="dcterms:W3CDTF">2020-12-01T05:43:33Z</dcterms:modified>
</cp:coreProperties>
</file>