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14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5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\Departments\Research\Statistics and Publications Division\Monetary and Financial Statistics\Monthly Selected Statistics\Selected Monthly Statistics-Excel files for the Release\2020\"/>
    </mc:Choice>
  </mc:AlternateContent>
  <xr:revisionPtr revIDLastSave="0" documentId="13_ncr:1_{EF81394B-34F9-4588-A0B5-3D92CFCD703A}" xr6:coauthVersionLast="36" xr6:coauthVersionMax="45" xr10:uidLastSave="{00000000-0000-0000-0000-000000000000}"/>
  <bookViews>
    <workbookView xWindow="-120" yWindow="-120" windowWidth="21840" windowHeight="13140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</workbook>
</file>

<file path=xl/calcChain.xml><?xml version="1.0" encoding="utf-8"?>
<calcChain xmlns="http://schemas.openxmlformats.org/spreadsheetml/2006/main">
  <c r="M7" i="36" l="1"/>
  <c r="N7" i="36"/>
  <c r="O7" i="36"/>
  <c r="P7" i="36"/>
  <c r="Q7" i="36"/>
  <c r="R7" i="36"/>
  <c r="S7" i="36"/>
  <c r="T7" i="36"/>
  <c r="U7" i="36"/>
  <c r="M8" i="36"/>
  <c r="N8" i="36"/>
  <c r="O8" i="36"/>
  <c r="P8" i="36"/>
  <c r="Q8" i="36"/>
  <c r="R8" i="36"/>
  <c r="S8" i="36"/>
  <c r="T8" i="36"/>
  <c r="U8" i="36"/>
  <c r="M9" i="36"/>
  <c r="N9" i="36"/>
  <c r="O9" i="36"/>
  <c r="P9" i="36"/>
  <c r="Q9" i="36"/>
  <c r="R9" i="36"/>
  <c r="S9" i="36"/>
  <c r="T9" i="36"/>
  <c r="U9" i="36"/>
  <c r="M10" i="36"/>
  <c r="N10" i="36"/>
  <c r="O10" i="36"/>
  <c r="P10" i="36"/>
  <c r="Q10" i="36"/>
  <c r="R10" i="36"/>
  <c r="S10" i="36"/>
  <c r="T10" i="36"/>
  <c r="U10" i="36"/>
  <c r="M11" i="36"/>
  <c r="N11" i="36"/>
  <c r="O11" i="36"/>
  <c r="P11" i="36"/>
  <c r="Q11" i="36"/>
  <c r="R11" i="36"/>
  <c r="S11" i="36"/>
  <c r="T11" i="36"/>
  <c r="U11" i="36"/>
  <c r="M12" i="36"/>
  <c r="N12" i="36"/>
  <c r="O12" i="36"/>
  <c r="P12" i="36"/>
  <c r="Q12" i="36"/>
  <c r="R12" i="36"/>
  <c r="S12" i="36"/>
  <c r="T12" i="36"/>
  <c r="U12" i="36"/>
  <c r="M13" i="36"/>
  <c r="N13" i="36"/>
  <c r="O13" i="36"/>
  <c r="P13" i="36"/>
  <c r="Q13" i="36"/>
  <c r="R13" i="36"/>
  <c r="S13" i="36"/>
  <c r="T13" i="36"/>
  <c r="U13" i="36"/>
  <c r="M14" i="36"/>
  <c r="N14" i="36"/>
  <c r="O14" i="36"/>
  <c r="P14" i="36"/>
  <c r="Q14" i="36"/>
  <c r="R14" i="36"/>
  <c r="S14" i="36"/>
  <c r="T14" i="36"/>
  <c r="U14" i="36"/>
  <c r="M15" i="36"/>
  <c r="N15" i="36"/>
  <c r="O15" i="36"/>
  <c r="P15" i="36"/>
  <c r="Q15" i="36"/>
  <c r="R15" i="36"/>
  <c r="S15" i="36"/>
  <c r="T15" i="36"/>
  <c r="U15" i="36"/>
  <c r="M16" i="36"/>
  <c r="N16" i="36"/>
  <c r="O16" i="36"/>
  <c r="P16" i="36"/>
  <c r="Q16" i="36"/>
  <c r="R16" i="36"/>
  <c r="S16" i="36"/>
  <c r="T16" i="36"/>
  <c r="U16" i="36"/>
  <c r="M17" i="36"/>
  <c r="N17" i="36"/>
  <c r="O17" i="36"/>
  <c r="P17" i="36"/>
  <c r="Q17" i="36"/>
  <c r="R17" i="36"/>
  <c r="S17" i="36"/>
  <c r="T17" i="36"/>
  <c r="U17" i="36"/>
  <c r="T6" i="36"/>
  <c r="U6" i="36"/>
  <c r="S6" i="36"/>
  <c r="O6" i="36"/>
  <c r="P6" i="36"/>
  <c r="Q6" i="36"/>
  <c r="R6" i="36"/>
  <c r="N6" i="36"/>
  <c r="M6" i="36"/>
  <c r="H72" i="37" l="1"/>
  <c r="B72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<sst xmlns="http://schemas.openxmlformats.org/spreadsheetml/2006/main" count="331" uniqueCount="126">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</sst>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[$-409]mmm\-yy;@"/>
    <numFmt numFmtId="171" formatCode="#,##0.0"/>
    <numFmt numFmtId="172" formatCode="_-[$€-2]* #,##0.00_-;\-[$€-2]* #,##0.00_-;_-[$€-2]* &quot;-&quot;??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[Black][&gt;0.05]#,##0.0;[Black][&lt;-0.05]\-#,##0.0;;"/>
    <numFmt numFmtId="179" formatCode="[Black][&gt;0.5]#,##0;[Black][&lt;-0.5]\-#,##0;;"/>
    <numFmt numFmtId="180" formatCode="0.0"/>
    <numFmt numFmtId="181" formatCode="#,##0.0_);\(#,##0.0\)"/>
    <numFmt numFmtId="182" formatCode="_(* #,##0.0_);_(* \(#,##0.0\);_(* &quot;-&quot;??_);_(@_)"/>
    <numFmt numFmtId="183" formatCode="_ * #,##0.0_ ;_ * \-#,##0.0_ ;_ * &quot;-&quot;??_ ;_ @_ "/>
    <numFmt numFmtId="184" formatCode="0.0000"/>
    <numFmt numFmtId="185" formatCode="_-* #,##0.00\ _€_-;\-* #,##0.00\ _€_-;_-* &quot;-&quot;??\ _€_-;_-@_-"/>
    <numFmt numFmtId="186" formatCode="[$-816]dd/mmm/yy;@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3">
    <xf numFmtId="0" fontId="0" fillId="0" borderId="0"/>
    <xf numFmtId="0" fontId="44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7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9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69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68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8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186" fontId="129" fillId="0" borderId="0" applyNumberFormat="0" applyFill="0" applyBorder="0" applyAlignment="0" applyProtection="0">
      <alignment vertical="top"/>
      <protection locked="0"/>
    </xf>
    <xf numFmtId="186" fontId="5" fillId="0" borderId="0"/>
    <xf numFmtId="186" fontId="5" fillId="0" borderId="0"/>
    <xf numFmtId="186" fontId="5" fillId="0" borderId="0"/>
    <xf numFmtId="0" fontId="5" fillId="0" borderId="0" applyNumberFormat="0" applyFont="0" applyFill="0" applyBorder="0" applyAlignment="0" applyProtection="0"/>
    <xf numFmtId="186" fontId="5" fillId="0" borderId="0"/>
    <xf numFmtId="44" fontId="5" fillId="0" borderId="0"/>
    <xf numFmtId="6" fontId="5" fillId="0" borderId="0"/>
    <xf numFmtId="44" fontId="5" fillId="0" borderId="0"/>
    <xf numFmtId="186" fontId="5" fillId="0" borderId="0"/>
    <xf numFmtId="186" fontId="5" fillId="0" borderId="0"/>
    <xf numFmtId="186" fontId="96" fillId="0" borderId="0"/>
    <xf numFmtId="186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5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5" fillId="0" borderId="0"/>
    <xf numFmtId="0" fontId="5" fillId="0" borderId="0"/>
  </cellStyleXfs>
  <cellXfs count="297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1" fontId="42" fillId="0" borderId="0" xfId="603" applyNumberFormat="1" applyFont="1" applyAlignment="1">
      <alignment horizontal="center"/>
    </xf>
    <xf numFmtId="171" fontId="38" fillId="0" borderId="0" xfId="603" applyNumberFormat="1" applyFont="1"/>
    <xf numFmtId="0" fontId="38" fillId="0" borderId="14" xfId="603" applyFont="1" applyBorder="1"/>
    <xf numFmtId="171" fontId="42" fillId="0" borderId="0" xfId="603" applyNumberFormat="1" applyFont="1"/>
    <xf numFmtId="0" fontId="43" fillId="0" borderId="0" xfId="603" applyFont="1" applyAlignment="1">
      <alignment horizontal="left" indent="1"/>
    </xf>
    <xf numFmtId="171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1" fontId="48" fillId="0" borderId="0" xfId="644" applyNumberFormat="1" applyFont="1"/>
    <xf numFmtId="180" fontId="48" fillId="0" borderId="0" xfId="644" applyNumberFormat="1" applyFont="1"/>
    <xf numFmtId="0" fontId="49" fillId="0" borderId="0" xfId="644" applyFont="1"/>
    <xf numFmtId="0" fontId="41" fillId="0" borderId="0" xfId="644"/>
    <xf numFmtId="171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1" fontId="58" fillId="23" borderId="0" xfId="0" applyNumberFormat="1" applyFont="1" applyFill="1"/>
    <xf numFmtId="171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1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1" fontId="60" fillId="23" borderId="0" xfId="0" applyNumberFormat="1" applyFont="1" applyFill="1" applyAlignment="1">
      <alignment horizontal="left" indent="1"/>
    </xf>
    <xf numFmtId="171" fontId="58" fillId="23" borderId="0" xfId="0" applyNumberFormat="1" applyFont="1" applyFill="1" applyAlignment="1">
      <alignment horizontal="left"/>
    </xf>
    <xf numFmtId="171" fontId="59" fillId="23" borderId="0" xfId="0" applyNumberFormat="1" applyFont="1" applyFill="1" applyAlignment="1">
      <alignment horizontal="left" indent="2"/>
    </xf>
    <xf numFmtId="171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1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1" fontId="0" fillId="0" borderId="0" xfId="0" applyNumberFormat="1"/>
    <xf numFmtId="171" fontId="76" fillId="29" borderId="0" xfId="806" applyNumberFormat="1" applyFont="1" applyFill="1"/>
    <xf numFmtId="171" fontId="76" fillId="29" borderId="0" xfId="806" applyNumberFormat="1" applyFont="1" applyFill="1" applyAlignment="1">
      <alignment horizontal="center"/>
    </xf>
    <xf numFmtId="171" fontId="77" fillId="29" borderId="0" xfId="806" applyNumberFormat="1" applyFont="1" applyFill="1"/>
    <xf numFmtId="171" fontId="77" fillId="29" borderId="0" xfId="806" applyNumberFormat="1" applyFont="1" applyFill="1" applyAlignment="1">
      <alignment horizontal="center"/>
    </xf>
    <xf numFmtId="171" fontId="76" fillId="29" borderId="0" xfId="809" applyNumberFormat="1" applyFont="1" applyFill="1"/>
    <xf numFmtId="180" fontId="76" fillId="29" borderId="0" xfId="809" applyNumberFormat="1" applyFont="1" applyFill="1"/>
    <xf numFmtId="180" fontId="59" fillId="29" borderId="0" xfId="0" applyNumberFormat="1" applyFont="1" applyFill="1"/>
    <xf numFmtId="171" fontId="77" fillId="29" borderId="0" xfId="809" applyNumberFormat="1" applyFont="1" applyFill="1"/>
    <xf numFmtId="180" fontId="77" fillId="29" borderId="0" xfId="809" applyNumberFormat="1" applyFont="1" applyFill="1"/>
    <xf numFmtId="171" fontId="76" fillId="29" borderId="0" xfId="810" applyNumberFormat="1" applyFont="1" applyFill="1"/>
    <xf numFmtId="180" fontId="76" fillId="29" borderId="0" xfId="810" applyNumberFormat="1" applyFont="1" applyFill="1"/>
    <xf numFmtId="171" fontId="77" fillId="29" borderId="0" xfId="810" applyNumberFormat="1" applyFont="1" applyFill="1"/>
    <xf numFmtId="180" fontId="77" fillId="29" borderId="0" xfId="810" applyNumberFormat="1" applyFont="1" applyFill="1"/>
    <xf numFmtId="171" fontId="58" fillId="29" borderId="18" xfId="0" applyNumberFormat="1" applyFont="1" applyFill="1" applyBorder="1"/>
    <xf numFmtId="171" fontId="76" fillId="29" borderId="0" xfId="571" applyNumberFormat="1" applyFont="1" applyFill="1"/>
    <xf numFmtId="180" fontId="76" fillId="29" borderId="0" xfId="571" applyNumberFormat="1" applyFont="1" applyFill="1"/>
    <xf numFmtId="171" fontId="77" fillId="29" borderId="0" xfId="571" applyNumberFormat="1" applyFont="1" applyFill="1"/>
    <xf numFmtId="180" fontId="77" fillId="29" borderId="0" xfId="571" applyNumberFormat="1" applyFont="1" applyFill="1"/>
    <xf numFmtId="171" fontId="76" fillId="29" borderId="18" xfId="571" applyNumberFormat="1" applyFont="1" applyFill="1" applyBorder="1"/>
    <xf numFmtId="180" fontId="76" fillId="29" borderId="18" xfId="571" applyNumberFormat="1" applyFont="1" applyFill="1" applyBorder="1"/>
    <xf numFmtId="180" fontId="0" fillId="0" borderId="0" xfId="0" applyNumberFormat="1"/>
    <xf numFmtId="180" fontId="58" fillId="29" borderId="0" xfId="809" applyNumberFormat="1" applyFont="1" applyFill="1"/>
    <xf numFmtId="171" fontId="76" fillId="29" borderId="18" xfId="809" applyNumberFormat="1" applyFont="1" applyFill="1" applyBorder="1"/>
    <xf numFmtId="180" fontId="76" fillId="29" borderId="18" xfId="809" applyNumberFormat="1" applyFont="1" applyFill="1" applyBorder="1"/>
    <xf numFmtId="180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1" fontId="94" fillId="23" borderId="16" xfId="640" applyNumberFormat="1" applyFont="1" applyFill="1" applyBorder="1" applyAlignment="1">
      <alignment horizontal="right"/>
    </xf>
    <xf numFmtId="171" fontId="53" fillId="23" borderId="25" xfId="640" applyNumberFormat="1" applyFont="1" applyFill="1" applyBorder="1" applyAlignment="1">
      <alignment horizontal="right"/>
    </xf>
    <xf numFmtId="171" fontId="76" fillId="29" borderId="0" xfId="808" applyNumberFormat="1" applyFont="1" applyFill="1"/>
    <xf numFmtId="171" fontId="76" fillId="29" borderId="0" xfId="808" applyNumberFormat="1" applyFont="1" applyFill="1" applyAlignment="1">
      <alignment horizontal="center"/>
    </xf>
    <xf numFmtId="171" fontId="77" fillId="29" borderId="0" xfId="808" applyNumberFormat="1" applyFont="1" applyFill="1"/>
    <xf numFmtId="171" fontId="77" fillId="29" borderId="0" xfId="808" applyNumberFormat="1" applyFont="1" applyFill="1" applyAlignment="1">
      <alignment horizontal="center"/>
    </xf>
    <xf numFmtId="171" fontId="76" fillId="29" borderId="14" xfId="808" applyNumberFormat="1" applyFont="1" applyFill="1" applyBorder="1"/>
    <xf numFmtId="171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2" fontId="83" fillId="0" borderId="0" xfId="322" applyNumberFormat="1" applyFont="1"/>
    <xf numFmtId="182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1" fontId="58" fillId="29" borderId="0" xfId="806" applyNumberFormat="1" applyFont="1" applyFill="1"/>
    <xf numFmtId="171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1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1" fontId="116" fillId="63" borderId="23" xfId="620" applyNumberFormat="1" applyFont="1" applyFill="1" applyBorder="1" applyAlignment="1">
      <alignment horizontal="left" indent="1"/>
    </xf>
    <xf numFmtId="171" fontId="85" fillId="0" borderId="0" xfId="620" applyNumberFormat="1" applyFont="1" applyAlignment="1">
      <alignment horizontal="center"/>
    </xf>
    <xf numFmtId="171" fontId="113" fillId="63" borderId="23" xfId="620" applyNumberFormat="1" applyFont="1" applyFill="1" applyBorder="1" applyAlignment="1">
      <alignment horizontal="left" indent="1"/>
    </xf>
    <xf numFmtId="171" fontId="117" fillId="63" borderId="23" xfId="620" applyNumberFormat="1" applyFont="1" applyFill="1" applyBorder="1" applyAlignment="1">
      <alignment horizontal="left" indent="2"/>
    </xf>
    <xf numFmtId="171" fontId="114" fillId="63" borderId="23" xfId="620" applyNumberFormat="1" applyFont="1" applyFill="1" applyBorder="1" applyAlignment="1">
      <alignment horizontal="left" indent="2"/>
    </xf>
    <xf numFmtId="171" fontId="120" fillId="63" borderId="24" xfId="620" applyNumberFormat="1" applyFont="1" applyFill="1" applyBorder="1"/>
    <xf numFmtId="0" fontId="5" fillId="0" borderId="0" xfId="620" applyFont="1" applyAlignment="1">
      <alignment horizontal="center"/>
    </xf>
    <xf numFmtId="171" fontId="116" fillId="63" borderId="24" xfId="620" applyNumberFormat="1" applyFont="1" applyFill="1" applyBorder="1" applyAlignment="1">
      <alignment horizontal="left" indent="1"/>
    </xf>
    <xf numFmtId="171" fontId="118" fillId="63" borderId="36" xfId="620" applyNumberFormat="1" applyFont="1" applyFill="1" applyBorder="1" applyAlignment="1">
      <alignment horizontal="right"/>
    </xf>
    <xf numFmtId="171" fontId="119" fillId="63" borderId="36" xfId="620" applyNumberFormat="1" applyFont="1" applyFill="1" applyBorder="1" applyAlignment="1">
      <alignment horizontal="right"/>
    </xf>
    <xf numFmtId="171" fontId="119" fillId="63" borderId="35" xfId="620" applyNumberFormat="1" applyFont="1" applyFill="1" applyBorder="1" applyAlignment="1">
      <alignment horizontal="right"/>
    </xf>
    <xf numFmtId="171" fontId="118" fillId="63" borderId="35" xfId="620" applyNumberFormat="1" applyFont="1" applyFill="1" applyBorder="1" applyAlignment="1">
      <alignment horizontal="right"/>
    </xf>
    <xf numFmtId="171" fontId="118" fillId="63" borderId="37" xfId="620" applyNumberFormat="1" applyFont="1" applyFill="1" applyBorder="1" applyAlignment="1">
      <alignment horizontal="right"/>
    </xf>
    <xf numFmtId="171" fontId="118" fillId="63" borderId="38" xfId="620" applyNumberFormat="1" applyFont="1" applyFill="1" applyBorder="1" applyAlignment="1">
      <alignment horizontal="right"/>
    </xf>
    <xf numFmtId="183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68" fontId="0" fillId="0" borderId="0" xfId="0" applyNumberFormat="1"/>
    <xf numFmtId="170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1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9" fontId="2" fillId="0" borderId="0" xfId="321" applyFont="1"/>
    <xf numFmtId="183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1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1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1" fontId="5" fillId="64" borderId="34" xfId="620" applyNumberFormat="1" applyFont="1" applyFill="1" applyBorder="1"/>
    <xf numFmtId="171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1" fontId="118" fillId="64" borderId="19" xfId="620" applyNumberFormat="1" applyFont="1" applyFill="1" applyBorder="1" applyAlignment="1">
      <alignment horizontal="right"/>
    </xf>
    <xf numFmtId="171" fontId="118" fillId="64" borderId="0" xfId="620" applyNumberFormat="1" applyFont="1" applyFill="1" applyAlignment="1">
      <alignment horizontal="right"/>
    </xf>
    <xf numFmtId="171" fontId="118" fillId="64" borderId="36" xfId="620" applyNumberFormat="1" applyFont="1" applyFill="1" applyBorder="1" applyAlignment="1">
      <alignment horizontal="right"/>
    </xf>
    <xf numFmtId="171" fontId="118" fillId="64" borderId="35" xfId="620" applyNumberFormat="1" applyFont="1" applyFill="1" applyBorder="1" applyAlignment="1">
      <alignment horizontal="right"/>
    </xf>
    <xf numFmtId="171" fontId="119" fillId="64" borderId="19" xfId="620" applyNumberFormat="1" applyFont="1" applyFill="1" applyBorder="1" applyAlignment="1">
      <alignment horizontal="right"/>
    </xf>
    <xf numFmtId="171" fontId="119" fillId="64" borderId="0" xfId="620" applyNumberFormat="1" applyFont="1" applyFill="1" applyAlignment="1">
      <alignment horizontal="right"/>
    </xf>
    <xf numFmtId="171" fontId="119" fillId="64" borderId="36" xfId="620" applyNumberFormat="1" applyFont="1" applyFill="1" applyBorder="1" applyAlignment="1">
      <alignment horizontal="right"/>
    </xf>
    <xf numFmtId="171" fontId="119" fillId="64" borderId="35" xfId="620" applyNumberFormat="1" applyFont="1" applyFill="1" applyBorder="1" applyAlignment="1">
      <alignment horizontal="right"/>
    </xf>
    <xf numFmtId="171" fontId="118" fillId="64" borderId="46" xfId="620" applyNumberFormat="1" applyFont="1" applyFill="1" applyBorder="1" applyAlignment="1">
      <alignment horizontal="right"/>
    </xf>
    <xf numFmtId="171" fontId="118" fillId="64" borderId="14" xfId="620" applyNumberFormat="1" applyFont="1" applyFill="1" applyBorder="1" applyAlignment="1">
      <alignment horizontal="right"/>
    </xf>
    <xf numFmtId="171" fontId="118" fillId="64" borderId="37" xfId="620" applyNumberFormat="1" applyFont="1" applyFill="1" applyBorder="1" applyAlignment="1">
      <alignment horizontal="right"/>
    </xf>
    <xf numFmtId="171" fontId="118" fillId="64" borderId="38" xfId="620" applyNumberFormat="1" applyFont="1" applyFill="1" applyBorder="1" applyAlignment="1">
      <alignment horizontal="right"/>
    </xf>
    <xf numFmtId="183" fontId="118" fillId="63" borderId="34" xfId="346" applyNumberFormat="1" applyFont="1" applyFill="1" applyBorder="1" applyAlignment="1">
      <alignment horizontal="right"/>
    </xf>
    <xf numFmtId="180" fontId="118" fillId="63" borderId="34" xfId="620" applyNumberFormat="1" applyFont="1" applyFill="1" applyBorder="1" applyAlignment="1">
      <alignment horizontal="right"/>
    </xf>
    <xf numFmtId="180" fontId="118" fillId="63" borderId="35" xfId="620" applyNumberFormat="1" applyFont="1" applyFill="1" applyBorder="1" applyAlignment="1">
      <alignment horizontal="right"/>
    </xf>
    <xf numFmtId="183" fontId="119" fillId="63" borderId="34" xfId="346" applyNumberFormat="1" applyFont="1" applyFill="1" applyBorder="1" applyAlignment="1">
      <alignment horizontal="right"/>
    </xf>
    <xf numFmtId="180" fontId="119" fillId="63" borderId="34" xfId="620" applyNumberFormat="1" applyFont="1" applyFill="1" applyBorder="1" applyAlignment="1">
      <alignment horizontal="right"/>
    </xf>
    <xf numFmtId="180" fontId="119" fillId="63" borderId="35" xfId="620" applyNumberFormat="1" applyFont="1" applyFill="1" applyBorder="1" applyAlignment="1">
      <alignment horizontal="right"/>
    </xf>
    <xf numFmtId="180" fontId="119" fillId="63" borderId="48" xfId="620" applyNumberFormat="1" applyFont="1" applyFill="1" applyBorder="1" applyAlignment="1">
      <alignment horizontal="right"/>
    </xf>
    <xf numFmtId="180" fontId="119" fillId="63" borderId="38" xfId="620" applyNumberFormat="1" applyFont="1" applyFill="1" applyBorder="1" applyAlignment="1">
      <alignment horizontal="right"/>
    </xf>
    <xf numFmtId="183" fontId="118" fillId="63" borderId="36" xfId="346" applyNumberFormat="1" applyFont="1" applyFill="1" applyBorder="1" applyAlignment="1">
      <alignment horizontal="right"/>
    </xf>
    <xf numFmtId="183" fontId="119" fillId="63" borderId="36" xfId="346" applyNumberFormat="1" applyFont="1" applyFill="1" applyBorder="1" applyAlignment="1">
      <alignment horizontal="right"/>
    </xf>
    <xf numFmtId="183" fontId="119" fillId="64" borderId="36" xfId="346" applyNumberFormat="1" applyFont="1" applyFill="1" applyBorder="1" applyAlignment="1">
      <alignment horizontal="right"/>
    </xf>
    <xf numFmtId="183" fontId="47" fillId="63" borderId="36" xfId="346" applyNumberFormat="1" applyFont="1" applyFill="1" applyBorder="1" applyAlignment="1">
      <alignment horizontal="right"/>
    </xf>
    <xf numFmtId="171" fontId="47" fillId="63" borderId="36" xfId="620" applyNumberFormat="1" applyFont="1" applyFill="1" applyBorder="1" applyAlignment="1">
      <alignment horizontal="right"/>
    </xf>
    <xf numFmtId="171" fontId="47" fillId="63" borderId="35" xfId="620" applyNumberFormat="1" applyFont="1" applyFill="1" applyBorder="1" applyAlignment="1">
      <alignment horizontal="right"/>
    </xf>
    <xf numFmtId="183" fontId="118" fillId="63" borderId="37" xfId="346" applyNumberFormat="1" applyFont="1" applyFill="1" applyBorder="1" applyAlignment="1">
      <alignment horizontal="right"/>
    </xf>
    <xf numFmtId="170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4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1" fontId="85" fillId="63" borderId="19" xfId="620" applyNumberFormat="1" applyFont="1" applyFill="1" applyBorder="1"/>
    <xf numFmtId="171" fontId="117" fillId="64" borderId="36" xfId="620" applyNumberFormat="1" applyFont="1" applyFill="1" applyBorder="1" applyAlignment="1">
      <alignment horizontal="center"/>
    </xf>
    <xf numFmtId="171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169" fontId="0" fillId="0" borderId="0" xfId="321" applyFont="1"/>
    <xf numFmtId="171" fontId="118" fillId="64" borderId="47" xfId="620" applyNumberFormat="1" applyFont="1" applyFill="1" applyBorder="1" applyAlignment="1">
      <alignment horizontal="right"/>
    </xf>
    <xf numFmtId="171" fontId="118" fillId="64" borderId="34" xfId="620" applyNumberFormat="1" applyFont="1" applyFill="1" applyBorder="1" applyAlignment="1">
      <alignment horizontal="right"/>
    </xf>
    <xf numFmtId="171" fontId="118" fillId="64" borderId="41" xfId="620" applyNumberFormat="1" applyFont="1" applyFill="1" applyBorder="1" applyAlignment="1">
      <alignment horizontal="right"/>
    </xf>
    <xf numFmtId="171" fontId="119" fillId="64" borderId="41" xfId="620" applyNumberFormat="1" applyFont="1" applyFill="1" applyBorder="1" applyAlignment="1">
      <alignment horizontal="right"/>
    </xf>
    <xf numFmtId="171" fontId="118" fillId="64" borderId="19" xfId="620" applyNumberFormat="1" applyFont="1" applyFill="1" applyBorder="1"/>
    <xf numFmtId="171" fontId="118" fillId="64" borderId="36" xfId="620" applyNumberFormat="1" applyFont="1" applyFill="1" applyBorder="1"/>
    <xf numFmtId="171" fontId="119" fillId="64" borderId="36" xfId="620" applyNumberFormat="1" applyFont="1" applyFill="1" applyBorder="1"/>
    <xf numFmtId="171" fontId="114" fillId="64" borderId="37" xfId="620" applyNumberFormat="1" applyFont="1" applyFill="1" applyBorder="1"/>
    <xf numFmtId="171" fontId="118" fillId="64" borderId="35" xfId="620" applyNumberFormat="1" applyFont="1" applyFill="1" applyBorder="1"/>
    <xf numFmtId="171" fontId="119" fillId="64" borderId="35" xfId="620" applyNumberFormat="1" applyFont="1" applyFill="1" applyBorder="1"/>
    <xf numFmtId="171" fontId="114" fillId="64" borderId="38" xfId="620" applyNumberFormat="1" applyFont="1" applyFill="1" applyBorder="1"/>
    <xf numFmtId="171" fontId="47" fillId="64" borderId="36" xfId="620" applyNumberFormat="1" applyFont="1" applyFill="1" applyBorder="1"/>
    <xf numFmtId="171" fontId="118" fillId="64" borderId="37" xfId="620" applyNumberFormat="1" applyFont="1" applyFill="1" applyBorder="1"/>
    <xf numFmtId="171" fontId="47" fillId="64" borderId="35" xfId="620" applyNumberFormat="1" applyFont="1" applyFill="1" applyBorder="1"/>
    <xf numFmtId="171" fontId="118" fillId="64" borderId="38" xfId="620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1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71" fontId="52" fillId="62" borderId="54" xfId="620" applyNumberFormat="1" applyFont="1" applyFill="1" applyBorder="1" applyAlignment="1">
      <alignment horizontal="center"/>
    </xf>
    <xf numFmtId="171" fontId="52" fillId="62" borderId="52" xfId="620" applyNumberFormat="1" applyFont="1" applyFill="1" applyBorder="1" applyAlignment="1">
      <alignment horizontal="center"/>
    </xf>
    <xf numFmtId="171" fontId="52" fillId="62" borderId="55" xfId="620" applyNumberFormat="1" applyFont="1" applyFill="1" applyBorder="1" applyAlignment="1">
      <alignment horizontal="center"/>
    </xf>
    <xf numFmtId="171" fontId="123" fillId="62" borderId="54" xfId="620" applyNumberFormat="1" applyFont="1" applyFill="1" applyBorder="1" applyAlignment="1">
      <alignment horizontal="center"/>
    </xf>
    <xf numFmtId="171" fontId="123" fillId="62" borderId="52" xfId="620" applyNumberFormat="1" applyFont="1" applyFill="1" applyBorder="1" applyAlignment="1">
      <alignment horizontal="center"/>
    </xf>
    <xf numFmtId="171" fontId="123" fillId="62" borderId="53" xfId="620" applyNumberFormat="1" applyFont="1" applyFill="1" applyBorder="1" applyAlignment="1">
      <alignment horizontal="center"/>
    </xf>
    <xf numFmtId="171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23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0"/>
          <c:order val="0"/>
          <c:tx>
            <c:strRef>
              <c:f>[19]IR!$F$5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[19]IR!$C$321:$D$358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[19]IR!$F$321:$F$358</c:f>
              <c:numCache>
                <c:formatCode>General</c:formatCode>
                <c:ptCount val="38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E54-4600-9D3E-D2923113E65D}"/>
            </c:ext>
          </c:extLst>
        </c:ser>
        <c:ser>
          <c:idx val="3"/>
          <c:order val="1"/>
          <c:tx>
            <c:strRef>
              <c:f>[19]IR!$M$5:$M$8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[19]IR!$C$321:$D$358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[19]IR!$M$321:$M$358</c:f>
              <c:numCache>
                <c:formatCode>General</c:formatCode>
                <c:ptCount val="38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10.11</c:v>
                </c:pt>
                <c:pt idx="25">
                  <c:v>10.01</c:v>
                </c:pt>
                <c:pt idx="26">
                  <c:v>10.08</c:v>
                </c:pt>
                <c:pt idx="27">
                  <c:v>9.91</c:v>
                </c:pt>
                <c:pt idx="28">
                  <c:v>9.91</c:v>
                </c:pt>
                <c:pt idx="29">
                  <c:v>10.039999999999999</c:v>
                </c:pt>
                <c:pt idx="30">
                  <c:v>10.06</c:v>
                </c:pt>
                <c:pt idx="31">
                  <c:v>9.77</c:v>
                </c:pt>
                <c:pt idx="32">
                  <c:v>9.74</c:v>
                </c:pt>
                <c:pt idx="33">
                  <c:v>9.65</c:v>
                </c:pt>
                <c:pt idx="34">
                  <c:v>9.5299999999999994</c:v>
                </c:pt>
                <c:pt idx="35">
                  <c:v>9.6999999999999993</c:v>
                </c:pt>
                <c:pt idx="36">
                  <c:v>9.832633193442561</c:v>
                </c:pt>
                <c:pt idx="37">
                  <c:v>9.6335551508596637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E54-4600-9D3E-D2923113E65D}"/>
            </c:ext>
          </c:extLst>
        </c:ser>
        <c:ser>
          <c:idx val="2"/>
          <c:order val="2"/>
          <c:tx>
            <c:strRef>
              <c:f>[19]IR!$L$5:$L$6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[19]IR!$C$321:$D$358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[19]IR!$L$321:$L$358</c:f>
              <c:numCache>
                <c:formatCode>General</c:formatCode>
                <c:ptCount val="38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5.63</c:v>
                </c:pt>
                <c:pt idx="25">
                  <c:v>5.61</c:v>
                </c:pt>
                <c:pt idx="26">
                  <c:v>5.93</c:v>
                </c:pt>
                <c:pt idx="27">
                  <c:v>5.98</c:v>
                </c:pt>
                <c:pt idx="28">
                  <c:v>5.75</c:v>
                </c:pt>
                <c:pt idx="29">
                  <c:v>5.95</c:v>
                </c:pt>
                <c:pt idx="30">
                  <c:v>5.8133368442829925</c:v>
                </c:pt>
                <c:pt idx="31">
                  <c:v>5.77</c:v>
                </c:pt>
                <c:pt idx="32">
                  <c:v>5.55</c:v>
                </c:pt>
                <c:pt idx="33">
                  <c:v>5.54</c:v>
                </c:pt>
                <c:pt idx="34">
                  <c:v>5.49</c:v>
                </c:pt>
                <c:pt idx="35">
                  <c:v>5.45</c:v>
                </c:pt>
                <c:pt idx="36">
                  <c:v>5.4965390743130662</c:v>
                </c:pt>
                <c:pt idx="37">
                  <c:v>5.4540693026900637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E54-4600-9D3E-D2923113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'[19]Inflation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'[19]Inflation CPIX -NCPI'!$A$145:$B$182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'[19]Inflation CPIX -NCPI'!$E$145:$E$182</c:f>
              <c:numCache>
                <c:formatCode>General</c:formatCode>
                <c:ptCount val="38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4.5029590869654754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3.7054196386323497</c:v>
                </c:pt>
                <c:pt idx="32">
                  <c:v>3.2589554606163205</c:v>
                </c:pt>
                <c:pt idx="33">
                  <c:v>3.0153102423883524</c:v>
                </c:pt>
                <c:pt idx="34">
                  <c:v>2.4605516508823229</c:v>
                </c:pt>
                <c:pt idx="35">
                  <c:v>2.587889962856039</c:v>
                </c:pt>
                <c:pt idx="36">
                  <c:v>2.0503183988268319</c:v>
                </c:pt>
                <c:pt idx="37">
                  <c:v>2.4502024256760677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784-4055-A6D4-C13CD6A112CB}"/>
            </c:ext>
          </c:extLst>
        </c:ser>
        <c:ser>
          <c:idx val="0"/>
          <c:order val="1"/>
          <c:tx>
            <c:strRef>
              <c:f>'[19]Inflation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'[19]Inflation CPIX -NCPI'!$A$145:$B$182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'[19]Inflation CPIX -NCPI'!$D$145:$D$182</c:f>
              <c:numCache>
                <c:formatCode>General</c:formatCode>
                <c:ptCount val="38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  <c:pt idx="34">
                  <c:v>3.6</c:v>
                </c:pt>
                <c:pt idx="35">
                  <c:v>4</c:v>
                </c:pt>
                <c:pt idx="36">
                  <c:v>4.5</c:v>
                </c:pt>
                <c:pt idx="37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4-4055-A6D4-C13CD6A11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62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February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1</xdr:row>
      <xdr:rowOff>126999</xdr:rowOff>
    </xdr:from>
    <xdr:to>
      <xdr:col>9</xdr:col>
      <xdr:colOff>603250</xdr:colOff>
      <xdr:row>16</xdr:row>
      <xdr:rowOff>42333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10F4B025-0068-40DF-A8A4-FF42E0CE7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42334</xdr:colOff>
      <xdr:row>18</xdr:row>
      <xdr:rowOff>63499</xdr:rowOff>
    </xdr:from>
    <xdr:to>
      <xdr:col>9</xdr:col>
      <xdr:colOff>582084</xdr:colOff>
      <xdr:row>33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DDC2888-429B-4EC6-A5B0-8B41F64CF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MU%20Consolidation%20with%20FARID%20Talishli/Operational%20Working%20Files%20Since%202010/Namibia%20IMD-%20Analytical%20Purposes%20-%20Since%2020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6SR"/>
      <sheetName val="BoN-1SR"/>
      <sheetName val="ODC-2SR"/>
      <sheetName val="AFR-BoN"/>
      <sheetName val="AFR-ODC"/>
      <sheetName val="AFR-DCS"/>
      <sheetName val="STA-1SG"/>
      <sheetName val="STA-2SG"/>
      <sheetName val="STA-3SG"/>
      <sheetName val="Selected 1"/>
      <sheetName val="Selected 2 "/>
      <sheetName val="Selected 1 New"/>
      <sheetName val="Selected 2 New "/>
      <sheetName val="STA-4SG"/>
      <sheetName val="STA-5SG"/>
      <sheetName val="MON-5SR"/>
      <sheetName val="FundAccounts"/>
      <sheetName val="Monetary and Credit Agg"/>
      <sheetName val="Monetary and Credit Ag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E6">
            <v>39859.980922914277</v>
          </cell>
          <cell r="AO6">
            <v>40982.900609702789</v>
          </cell>
          <cell r="AP6">
            <v>40359.607081704933</v>
          </cell>
          <cell r="AQ6">
            <v>-623.29352799785556</v>
          </cell>
          <cell r="AR6">
            <v>499.62615879065561</v>
          </cell>
          <cell r="AS6">
            <v>-1.5208624053571498</v>
          </cell>
          <cell r="BS6">
            <v>-4.0410660660704707</v>
          </cell>
          <cell r="BT6">
            <v>5.3887027472800071</v>
          </cell>
          <cell r="BU6">
            <v>1.2534530805644124</v>
          </cell>
        </row>
        <row r="7">
          <cell r="AE7">
            <v>114538.88603937058</v>
          </cell>
          <cell r="AO7">
            <v>125263.82013816695</v>
          </cell>
          <cell r="AP7">
            <v>125152.88764272221</v>
          </cell>
          <cell r="AQ7">
            <v>-110.93249544473656</v>
          </cell>
          <cell r="AR7">
            <v>10614.001603351629</v>
          </cell>
          <cell r="AS7">
            <v>-8.8559086991253366E-2</v>
          </cell>
          <cell r="BS7">
            <v>11.817389901736888</v>
          </cell>
          <cell r="BT7">
            <v>11.772449460470114</v>
          </cell>
          <cell r="BU7">
            <v>9.2667232678544309</v>
          </cell>
        </row>
        <row r="8">
          <cell r="AE8">
            <v>9852.6683244387314</v>
          </cell>
          <cell r="AO8">
            <v>14396.286283173225</v>
          </cell>
          <cell r="AP8">
            <v>14199.817759200567</v>
          </cell>
          <cell r="AQ8">
            <v>-196.46852397265866</v>
          </cell>
          <cell r="AR8">
            <v>4347.1494347618354</v>
          </cell>
          <cell r="AS8">
            <v>-1.3647167061570258</v>
          </cell>
          <cell r="BS8">
            <v>64.326458464598289</v>
          </cell>
          <cell r="BT8">
            <v>81.763826404126064</v>
          </cell>
          <cell r="BU8">
            <v>44.121544454907621</v>
          </cell>
        </row>
        <row r="9">
          <cell r="AE9">
            <v>104686.21771493184</v>
          </cell>
          <cell r="AO9">
            <v>110867.53385499373</v>
          </cell>
          <cell r="AP9">
            <v>110953.06988352165</v>
          </cell>
          <cell r="AQ9">
            <v>85.536028527916642</v>
          </cell>
          <cell r="AR9">
            <v>6266.8521685898013</v>
          </cell>
          <cell r="AS9">
            <v>7.7151556956067679E-2</v>
          </cell>
          <cell r="BS9">
            <v>6.4668280541993823</v>
          </cell>
          <cell r="BT9">
            <v>6.4497982192974348</v>
          </cell>
          <cell r="BU9">
            <v>5.9863201722072859</v>
          </cell>
        </row>
        <row r="10">
          <cell r="AE10">
            <v>5842.5091279007847</v>
          </cell>
          <cell r="AO10">
            <v>5849.997782028674</v>
          </cell>
          <cell r="AP10">
            <v>6199.4932557658649</v>
          </cell>
          <cell r="AQ10">
            <v>349.49547373719088</v>
          </cell>
          <cell r="AR10">
            <v>356.98412786508015</v>
          </cell>
          <cell r="AS10">
            <v>5.9742838674375065</v>
          </cell>
          <cell r="BS10">
            <v>11.29117382844133</v>
          </cell>
          <cell r="BT10">
            <v>5.8435440661218365</v>
          </cell>
          <cell r="BU10">
            <v>6.1101167332423927</v>
          </cell>
        </row>
        <row r="11">
          <cell r="AE11">
            <v>417.51057866000002</v>
          </cell>
          <cell r="AO11">
            <v>367.38833226999998</v>
          </cell>
          <cell r="AP11">
            <v>344.48548438999995</v>
          </cell>
          <cell r="AQ11">
            <v>-22.902847880000024</v>
          </cell>
          <cell r="AR11">
            <v>-73.025094270000068</v>
          </cell>
          <cell r="AS11">
            <v>-6.2339616880288702</v>
          </cell>
          <cell r="BS11">
            <v>-8.7543647768048771</v>
          </cell>
          <cell r="BT11">
            <v>-6.4682012527392629</v>
          </cell>
          <cell r="BU11">
            <v>-17.490597365071338</v>
          </cell>
        </row>
        <row r="12">
          <cell r="AE12">
            <v>1001.83399832907</v>
          </cell>
          <cell r="AO12">
            <v>1083.2942853224883</v>
          </cell>
          <cell r="AP12">
            <v>1020.9000646455092</v>
          </cell>
          <cell r="AQ12">
            <v>-62.394220676979103</v>
          </cell>
          <cell r="AR12">
            <v>19.066066316439219</v>
          </cell>
          <cell r="AS12">
            <v>-5.7596741275529553</v>
          </cell>
          <cell r="BS12">
            <v>-36.857814462570651</v>
          </cell>
          <cell r="BT12">
            <v>-21.284031733347234</v>
          </cell>
          <cell r="BU12">
            <v>1.9031163194939325</v>
          </cell>
        </row>
        <row r="13">
          <cell r="AE13">
            <v>97424.364010041987</v>
          </cell>
          <cell r="AO13">
            <v>103566.85345537256</v>
          </cell>
          <cell r="AP13">
            <v>103388.19107872028</v>
          </cell>
          <cell r="AQ13">
            <v>-178.66237665228255</v>
          </cell>
          <cell r="AR13">
            <v>5963.8270686782926</v>
          </cell>
          <cell r="AS13">
            <v>-0.17250922538578095</v>
          </cell>
          <cell r="BS13">
            <v>7.0808384247426943</v>
          </cell>
          <cell r="BT13">
            <v>6.9308559623389527</v>
          </cell>
          <cell r="BU13">
            <v>6.1214944837243905</v>
          </cell>
        </row>
        <row r="14">
          <cell r="AE14">
            <v>42134.837860481559</v>
          </cell>
          <cell r="AO14">
            <v>44747.249270916589</v>
          </cell>
          <cell r="AP14">
            <v>44269.652121704952</v>
          </cell>
          <cell r="AQ14">
            <v>-477.59714921163686</v>
          </cell>
          <cell r="AR14">
            <v>2134.8142612233933</v>
          </cell>
          <cell r="AS14">
            <v>-1.0673218063530214</v>
          </cell>
          <cell r="BS14">
            <v>6.7326200940995591</v>
          </cell>
          <cell r="BT14">
            <v>6.7142793132370713</v>
          </cell>
          <cell r="BU14">
            <v>5.0666250770734536</v>
          </cell>
        </row>
        <row r="15">
          <cell r="AE15">
            <v>55289.526149560428</v>
          </cell>
          <cell r="AO15">
            <v>58819.604184455973</v>
          </cell>
          <cell r="AP15">
            <v>59118.538957015327</v>
          </cell>
          <cell r="AQ15">
            <v>298.93477255935431</v>
          </cell>
          <cell r="AR15">
            <v>3829.0128074548993</v>
          </cell>
          <cell r="AS15">
            <v>0.50822302649623907</v>
          </cell>
          <cell r="BS15">
            <v>7.3181837040110764</v>
          </cell>
          <cell r="BT15">
            <v>7.096207192547638</v>
          </cell>
          <cell r="BU15">
            <v>6.9253854646850641</v>
          </cell>
        </row>
        <row r="16">
          <cell r="AE16">
            <v>50873.651931631306</v>
          </cell>
          <cell r="AO16">
            <v>51620.879178030315</v>
          </cell>
          <cell r="AP16">
            <v>51702.719451129757</v>
          </cell>
          <cell r="AQ16">
            <v>81.840273099442129</v>
          </cell>
          <cell r="AR16">
            <v>829.06751949845057</v>
          </cell>
          <cell r="AS16">
            <v>0.15854102913898771</v>
          </cell>
          <cell r="BS16">
            <v>2.0135929372100918</v>
          </cell>
          <cell r="BT16">
            <v>9.1004522614014434</v>
          </cell>
          <cell r="BU16">
            <v>1.6296599281149042</v>
          </cell>
        </row>
        <row r="17">
          <cell r="AE17">
            <v>103525.27325144812</v>
          </cell>
          <cell r="AO17">
            <v>114625.89818081015</v>
          </cell>
          <cell r="AP17">
            <v>113809.83299056246</v>
          </cell>
          <cell r="AQ17">
            <v>-816.06519024769659</v>
          </cell>
          <cell r="AR17">
            <v>10284.559739114338</v>
          </cell>
          <cell r="AS17">
            <v>-0.71193788070515041</v>
          </cell>
          <cell r="BS17">
            <v>10.533627508928973</v>
          </cell>
          <cell r="BT17">
            <v>10.597036871169081</v>
          </cell>
          <cell r="BU17">
            <v>9.9343468663295482</v>
          </cell>
        </row>
      </sheetData>
      <sheetData sheetId="12">
        <row r="6">
          <cell r="AE6">
            <v>32516.933099086487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1" t="s">
        <v>96</v>
      </c>
      <c r="B1" s="242"/>
      <c r="C1" s="242"/>
      <c r="D1" s="242"/>
      <c r="E1" s="242"/>
      <c r="F1" s="242"/>
      <c r="G1" s="242"/>
      <c r="H1" s="243"/>
      <c r="I1" s="243"/>
      <c r="J1" s="243"/>
    </row>
    <row r="2" spans="1:12" ht="18">
      <c r="A2" s="252" t="s">
        <v>0</v>
      </c>
      <c r="B2" s="253"/>
      <c r="C2" s="253"/>
      <c r="D2" s="253"/>
      <c r="E2" s="253"/>
      <c r="F2" s="253"/>
      <c r="G2" s="253"/>
      <c r="H2" s="254"/>
      <c r="I2" s="254"/>
      <c r="J2" s="254"/>
    </row>
    <row r="3" spans="1:12" ht="16.5">
      <c r="A3" s="41"/>
      <c r="B3" s="244" t="s">
        <v>95</v>
      </c>
      <c r="C3" s="245"/>
      <c r="D3" s="246"/>
      <c r="E3" s="249" t="s">
        <v>1</v>
      </c>
      <c r="F3" s="250"/>
      <c r="G3" s="42" t="s">
        <v>2</v>
      </c>
      <c r="H3" s="247" t="s">
        <v>3</v>
      </c>
      <c r="I3" s="255"/>
      <c r="J3" s="255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7" t="s">
        <v>92</v>
      </c>
      <c r="B18" s="258"/>
      <c r="C18" s="258"/>
      <c r="D18" s="258"/>
      <c r="E18" s="258"/>
      <c r="F18" s="258"/>
      <c r="G18" s="258"/>
      <c r="H18" s="259"/>
      <c r="I18" s="259"/>
      <c r="J18" s="259"/>
      <c r="K18" s="82"/>
      <c r="L18" s="55"/>
    </row>
    <row r="19" spans="1:12" ht="16.5">
      <c r="A19" s="41"/>
      <c r="B19" s="244" t="s">
        <v>95</v>
      </c>
      <c r="C19" s="245"/>
      <c r="D19" s="246"/>
      <c r="E19" s="249" t="s">
        <v>1</v>
      </c>
      <c r="F19" s="250"/>
      <c r="G19" s="42" t="s">
        <v>2</v>
      </c>
      <c r="H19" s="247" t="s">
        <v>3</v>
      </c>
      <c r="I19" s="255"/>
      <c r="J19" s="255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6" t="s">
        <v>22</v>
      </c>
      <c r="B30" s="256"/>
      <c r="C30" s="256"/>
      <c r="D30" s="256"/>
      <c r="E30" s="256"/>
      <c r="F30" s="256"/>
      <c r="G30" s="256"/>
      <c r="H30" s="256"/>
      <c r="I30" s="256"/>
      <c r="J30" s="256"/>
      <c r="K30" s="82"/>
      <c r="L30" s="55"/>
    </row>
    <row r="31" spans="1:12" ht="15.75">
      <c r="A31" s="41"/>
      <c r="B31" s="244" t="s">
        <v>95</v>
      </c>
      <c r="C31" s="245"/>
      <c r="D31" s="246"/>
      <c r="E31" s="247" t="s">
        <v>23</v>
      </c>
      <c r="F31" s="251"/>
      <c r="G31" s="42" t="s">
        <v>2</v>
      </c>
      <c r="H31" s="247" t="s">
        <v>3</v>
      </c>
      <c r="I31" s="248"/>
      <c r="J31" s="248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57"/>
  <sheetViews>
    <sheetView topLeftCell="A33" zoomScale="85" zoomScaleNormal="85" workbookViewId="0">
      <selection activeCell="M22" sqref="M22:U53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6" width="11.5703125" style="104" bestFit="1" customWidth="1"/>
    <col min="7" max="10" width="10.7109375" style="104" customWidth="1"/>
    <col min="11" max="24" width="6.42578125" style="104" customWidth="1"/>
    <col min="25" max="16384" width="9.140625" style="104"/>
  </cols>
  <sheetData>
    <row r="1" spans="1:24" ht="20.25" thickBot="1">
      <c r="A1" s="260" t="s">
        <v>98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24" ht="16.5">
      <c r="A2" s="263" t="s">
        <v>121</v>
      </c>
      <c r="B2" s="264"/>
      <c r="C2" s="264"/>
      <c r="D2" s="264"/>
      <c r="E2" s="264"/>
      <c r="F2" s="264"/>
      <c r="G2" s="264"/>
      <c r="H2" s="264"/>
      <c r="I2" s="264"/>
      <c r="J2" s="265"/>
    </row>
    <row r="3" spans="1:24" ht="15.75" customHeight="1">
      <c r="A3" s="156"/>
      <c r="B3" s="270" t="s">
        <v>95</v>
      </c>
      <c r="C3" s="271"/>
      <c r="D3" s="272"/>
      <c r="E3" s="261" t="s">
        <v>1</v>
      </c>
      <c r="F3" s="262"/>
      <c r="G3" s="157" t="s">
        <v>2</v>
      </c>
      <c r="H3" s="273" t="s">
        <v>93</v>
      </c>
      <c r="I3" s="274"/>
      <c r="J3" s="275"/>
    </row>
    <row r="4" spans="1:24" ht="17.25" thickBot="1">
      <c r="A4" s="144"/>
      <c r="B4" s="149">
        <v>43524</v>
      </c>
      <c r="C4" s="149">
        <v>43861</v>
      </c>
      <c r="D4" s="149">
        <v>43889</v>
      </c>
      <c r="E4" s="213" t="s">
        <v>4</v>
      </c>
      <c r="F4" s="213" t="s">
        <v>5</v>
      </c>
      <c r="G4" s="213" t="s">
        <v>4</v>
      </c>
      <c r="H4" s="206">
        <v>43829</v>
      </c>
      <c r="I4" s="206">
        <v>43861</v>
      </c>
      <c r="J4" s="207">
        <v>43889</v>
      </c>
    </row>
    <row r="5" spans="1:24" ht="17.25" thickTop="1">
      <c r="A5" s="209"/>
      <c r="B5" s="210"/>
      <c r="C5" s="210"/>
      <c r="D5" s="210"/>
      <c r="E5" s="210"/>
      <c r="F5" s="210"/>
      <c r="G5" s="210"/>
      <c r="H5" s="158"/>
      <c r="I5" s="211"/>
      <c r="J5" s="212"/>
    </row>
    <row r="6" spans="1:24" ht="16.5">
      <c r="A6" s="159" t="s">
        <v>6</v>
      </c>
      <c r="B6" s="178">
        <v>39859.980922914277</v>
      </c>
      <c r="C6" s="178">
        <v>40982.900609702789</v>
      </c>
      <c r="D6" s="178">
        <v>40359.607081704933</v>
      </c>
      <c r="E6" s="178">
        <v>-623.29352799785556</v>
      </c>
      <c r="F6" s="178">
        <v>499.62615879065561</v>
      </c>
      <c r="G6" s="178">
        <v>-1.5208624053571498</v>
      </c>
      <c r="H6" s="179">
        <v>-4.0410660660704707</v>
      </c>
      <c r="I6" s="180">
        <v>5.3887027472800071</v>
      </c>
      <c r="J6" s="181">
        <v>1.2534530805644124</v>
      </c>
      <c r="K6" s="153"/>
      <c r="L6" s="153"/>
      <c r="M6" s="153">
        <f>B6-'[18]Selected 1 New'!AE6</f>
        <v>0</v>
      </c>
      <c r="N6" s="153">
        <f>C6-'[18]Selected 1 New'!AO6</f>
        <v>0</v>
      </c>
      <c r="O6" s="153">
        <f>D6-'[18]Selected 1 New'!AP6</f>
        <v>0</v>
      </c>
      <c r="P6" s="153">
        <f>E6-'[18]Selected 1 New'!AQ6</f>
        <v>0</v>
      </c>
      <c r="Q6" s="153">
        <f>F6-'[18]Selected 1 New'!AR6</f>
        <v>0</v>
      </c>
      <c r="R6" s="153">
        <f>G6-'[18]Selected 1 New'!AS6</f>
        <v>0</v>
      </c>
      <c r="S6" s="153">
        <f>H6-'[18]Selected 1 New'!BS6</f>
        <v>0</v>
      </c>
      <c r="T6" s="153">
        <f>I6-'[18]Selected 1 New'!BT6</f>
        <v>0</v>
      </c>
      <c r="U6" s="153">
        <f>J6-'[18]Selected 1 New'!BU6</f>
        <v>0</v>
      </c>
      <c r="V6" s="153"/>
      <c r="W6" s="153"/>
      <c r="X6" s="153"/>
    </row>
    <row r="7" spans="1:24" ht="16.5">
      <c r="A7" s="159" t="s">
        <v>7</v>
      </c>
      <c r="B7" s="178">
        <v>114538.88603937058</v>
      </c>
      <c r="C7" s="178">
        <v>125263.82013816695</v>
      </c>
      <c r="D7" s="178">
        <v>125152.88764272221</v>
      </c>
      <c r="E7" s="178">
        <v>-110.93249544473656</v>
      </c>
      <c r="F7" s="178">
        <v>10614.001603351629</v>
      </c>
      <c r="G7" s="178">
        <v>-8.8559086991253366E-2</v>
      </c>
      <c r="H7" s="179">
        <v>11.817389901736888</v>
      </c>
      <c r="I7" s="180">
        <v>11.772449460470114</v>
      </c>
      <c r="J7" s="181">
        <v>9.2667232678544309</v>
      </c>
      <c r="K7" s="153"/>
      <c r="L7" s="153"/>
      <c r="M7" s="153">
        <f>B7-'[18]Selected 1 New'!AE7</f>
        <v>0</v>
      </c>
      <c r="N7" s="153">
        <f>C7-'[18]Selected 1 New'!AO7</f>
        <v>0</v>
      </c>
      <c r="O7" s="153">
        <f>D7-'[18]Selected 1 New'!AP7</f>
        <v>0</v>
      </c>
      <c r="P7" s="153">
        <f>E7-'[18]Selected 1 New'!AQ7</f>
        <v>0</v>
      </c>
      <c r="Q7" s="153">
        <f>F7-'[18]Selected 1 New'!AR7</f>
        <v>0</v>
      </c>
      <c r="R7" s="153">
        <f>G7-'[18]Selected 1 New'!AS7</f>
        <v>0</v>
      </c>
      <c r="S7" s="153">
        <f>H7-'[18]Selected 1 New'!BS7</f>
        <v>0</v>
      </c>
      <c r="T7" s="153">
        <f>I7-'[18]Selected 1 New'!BT7</f>
        <v>0</v>
      </c>
      <c r="U7" s="153">
        <f>J7-'[18]Selected 1 New'!BU7</f>
        <v>0</v>
      </c>
      <c r="V7" s="153"/>
      <c r="W7" s="153"/>
      <c r="X7" s="153"/>
    </row>
    <row r="8" spans="1:24" ht="16.5">
      <c r="A8" s="160" t="s">
        <v>8</v>
      </c>
      <c r="B8" s="182">
        <v>9852.6683244387314</v>
      </c>
      <c r="C8" s="182">
        <v>14396.286283173225</v>
      </c>
      <c r="D8" s="182">
        <v>14199.817759200567</v>
      </c>
      <c r="E8" s="182">
        <v>-196.46852397265866</v>
      </c>
      <c r="F8" s="182">
        <v>4347.1494347618354</v>
      </c>
      <c r="G8" s="182">
        <v>-1.3647167061570258</v>
      </c>
      <c r="H8" s="183">
        <v>64.326458464598289</v>
      </c>
      <c r="I8" s="184">
        <v>81.763826404126064</v>
      </c>
      <c r="J8" s="185">
        <v>44.121544454907621</v>
      </c>
      <c r="K8" s="153"/>
      <c r="L8" s="153"/>
      <c r="M8" s="153">
        <f>B8-'[18]Selected 1 New'!AE8</f>
        <v>0</v>
      </c>
      <c r="N8" s="153">
        <f>C8-'[18]Selected 1 New'!AO8</f>
        <v>0</v>
      </c>
      <c r="O8" s="153">
        <f>D8-'[18]Selected 1 New'!AP8</f>
        <v>0</v>
      </c>
      <c r="P8" s="153">
        <f>E8-'[18]Selected 1 New'!AQ8</f>
        <v>0</v>
      </c>
      <c r="Q8" s="153">
        <f>F8-'[18]Selected 1 New'!AR8</f>
        <v>0</v>
      </c>
      <c r="R8" s="153">
        <f>G8-'[18]Selected 1 New'!AS8</f>
        <v>0</v>
      </c>
      <c r="S8" s="153">
        <f>H8-'[18]Selected 1 New'!BS8</f>
        <v>0</v>
      </c>
      <c r="T8" s="153">
        <f>I8-'[18]Selected 1 New'!BT8</f>
        <v>0</v>
      </c>
      <c r="U8" s="153">
        <f>J8-'[18]Selected 1 New'!BU8</f>
        <v>0</v>
      </c>
      <c r="V8" s="153"/>
      <c r="W8" s="153"/>
      <c r="X8" s="153"/>
    </row>
    <row r="9" spans="1:24" ht="16.5">
      <c r="A9" s="161" t="s">
        <v>9</v>
      </c>
      <c r="B9" s="178">
        <v>104686.21771493184</v>
      </c>
      <c r="C9" s="178">
        <v>110867.53385499373</v>
      </c>
      <c r="D9" s="178">
        <v>110953.06988352165</v>
      </c>
      <c r="E9" s="178">
        <v>85.536028527916642</v>
      </c>
      <c r="F9" s="178">
        <v>6266.8521685898013</v>
      </c>
      <c r="G9" s="178">
        <v>7.7151556956067679E-2</v>
      </c>
      <c r="H9" s="179">
        <v>6.4668280541993823</v>
      </c>
      <c r="I9" s="180">
        <v>6.4497982192974348</v>
      </c>
      <c r="J9" s="181">
        <v>5.9863201722072859</v>
      </c>
      <c r="K9" s="153"/>
      <c r="L9" s="153"/>
      <c r="M9" s="153">
        <f>B9-'[18]Selected 1 New'!AE9</f>
        <v>0</v>
      </c>
      <c r="N9" s="153">
        <f>C9-'[18]Selected 1 New'!AO9</f>
        <v>0</v>
      </c>
      <c r="O9" s="153">
        <f>D9-'[18]Selected 1 New'!AP9</f>
        <v>0</v>
      </c>
      <c r="P9" s="153">
        <f>E9-'[18]Selected 1 New'!AQ9</f>
        <v>0</v>
      </c>
      <c r="Q9" s="153">
        <f>F9-'[18]Selected 1 New'!AR9</f>
        <v>0</v>
      </c>
      <c r="R9" s="153">
        <f>G9-'[18]Selected 1 New'!AS9</f>
        <v>0</v>
      </c>
      <c r="S9" s="153">
        <f>H9-'[18]Selected 1 New'!BS9</f>
        <v>0</v>
      </c>
      <c r="T9" s="153">
        <f>I9-'[18]Selected 1 New'!BT9</f>
        <v>0</v>
      </c>
      <c r="U9" s="153">
        <f>J9-'[18]Selected 1 New'!BU9</f>
        <v>0</v>
      </c>
      <c r="V9" s="153"/>
      <c r="W9" s="153"/>
      <c r="X9" s="153"/>
    </row>
    <row r="10" spans="1:24">
      <c r="A10" s="162" t="s">
        <v>10</v>
      </c>
      <c r="B10" s="182">
        <v>5842.5091279007847</v>
      </c>
      <c r="C10" s="182">
        <v>5849.997782028674</v>
      </c>
      <c r="D10" s="182">
        <v>6199.4932557658649</v>
      </c>
      <c r="E10" s="182">
        <v>349.49547373719088</v>
      </c>
      <c r="F10" s="182">
        <v>356.98412786508015</v>
      </c>
      <c r="G10" s="182">
        <v>5.9742838674375065</v>
      </c>
      <c r="H10" s="183">
        <v>11.29117382844133</v>
      </c>
      <c r="I10" s="184">
        <v>5.8435440661218365</v>
      </c>
      <c r="J10" s="185">
        <v>6.1101167332423927</v>
      </c>
      <c r="K10" s="153"/>
      <c r="L10" s="153"/>
      <c r="M10" s="153">
        <f>B10-'[18]Selected 1 New'!AE10</f>
        <v>0</v>
      </c>
      <c r="N10" s="153">
        <f>C10-'[18]Selected 1 New'!AO10</f>
        <v>0</v>
      </c>
      <c r="O10" s="153">
        <f>D10-'[18]Selected 1 New'!AP10</f>
        <v>0</v>
      </c>
      <c r="P10" s="153">
        <f>E10-'[18]Selected 1 New'!AQ10</f>
        <v>0</v>
      </c>
      <c r="Q10" s="153">
        <f>F10-'[18]Selected 1 New'!AR10</f>
        <v>0</v>
      </c>
      <c r="R10" s="153">
        <f>G10-'[18]Selected 1 New'!AS10</f>
        <v>0</v>
      </c>
      <c r="S10" s="153">
        <f>H10-'[18]Selected 1 New'!BS10</f>
        <v>0</v>
      </c>
      <c r="T10" s="153">
        <f>I10-'[18]Selected 1 New'!BT10</f>
        <v>0</v>
      </c>
      <c r="U10" s="153">
        <f>J10-'[18]Selected 1 New'!BU10</f>
        <v>0</v>
      </c>
      <c r="V10" s="153"/>
      <c r="W10" s="153"/>
      <c r="X10" s="153"/>
    </row>
    <row r="11" spans="1:24">
      <c r="A11" s="162" t="s">
        <v>11</v>
      </c>
      <c r="B11" s="182">
        <v>417.51057866000002</v>
      </c>
      <c r="C11" s="182">
        <v>367.38833226999998</v>
      </c>
      <c r="D11" s="182">
        <v>344.48548438999995</v>
      </c>
      <c r="E11" s="182">
        <v>-22.902847880000024</v>
      </c>
      <c r="F11" s="182">
        <v>-73.025094270000068</v>
      </c>
      <c r="G11" s="182">
        <v>-6.2339616880288702</v>
      </c>
      <c r="H11" s="183">
        <v>-8.7543647768048771</v>
      </c>
      <c r="I11" s="184">
        <v>-6.4682012527392629</v>
      </c>
      <c r="J11" s="185">
        <v>-17.490597365071338</v>
      </c>
      <c r="K11" s="153"/>
      <c r="L11" s="153"/>
      <c r="M11" s="153">
        <f>B11-'[18]Selected 1 New'!AE11</f>
        <v>0</v>
      </c>
      <c r="N11" s="153">
        <f>C11-'[18]Selected 1 New'!AO11</f>
        <v>0</v>
      </c>
      <c r="O11" s="153">
        <f>D11-'[18]Selected 1 New'!AP11</f>
        <v>0</v>
      </c>
      <c r="P11" s="153">
        <f>E11-'[18]Selected 1 New'!AQ11</f>
        <v>0</v>
      </c>
      <c r="Q11" s="153">
        <f>F11-'[18]Selected 1 New'!AR11</f>
        <v>0</v>
      </c>
      <c r="R11" s="153">
        <f>G11-'[18]Selected 1 New'!AS11</f>
        <v>0</v>
      </c>
      <c r="S11" s="153">
        <f>H11-'[18]Selected 1 New'!BS11</f>
        <v>0</v>
      </c>
      <c r="T11" s="153">
        <f>I11-'[18]Selected 1 New'!BT11</f>
        <v>0</v>
      </c>
      <c r="U11" s="153">
        <f>J11-'[18]Selected 1 New'!BU11</f>
        <v>0</v>
      </c>
      <c r="V11" s="153"/>
      <c r="W11" s="153"/>
      <c r="X11" s="153"/>
    </row>
    <row r="12" spans="1:24">
      <c r="A12" s="162" t="s">
        <v>12</v>
      </c>
      <c r="B12" s="182">
        <v>1001.83399832907</v>
      </c>
      <c r="C12" s="182">
        <v>1083.2942853224883</v>
      </c>
      <c r="D12" s="182">
        <v>1020.9000646455092</v>
      </c>
      <c r="E12" s="182">
        <v>-62.394220676979103</v>
      </c>
      <c r="F12" s="182">
        <v>19.066066316439219</v>
      </c>
      <c r="G12" s="182">
        <v>-5.7596741275529553</v>
      </c>
      <c r="H12" s="183">
        <v>-36.857814462570651</v>
      </c>
      <c r="I12" s="184">
        <v>-21.284031733347234</v>
      </c>
      <c r="J12" s="185">
        <v>1.9031163194939325</v>
      </c>
      <c r="K12" s="153"/>
      <c r="L12" s="153"/>
      <c r="M12" s="153">
        <f>B12-'[18]Selected 1 New'!AE12</f>
        <v>0</v>
      </c>
      <c r="N12" s="153">
        <f>C12-'[18]Selected 1 New'!AO12</f>
        <v>0</v>
      </c>
      <c r="O12" s="153">
        <f>D12-'[18]Selected 1 New'!AP12</f>
        <v>0</v>
      </c>
      <c r="P12" s="153">
        <f>E12-'[18]Selected 1 New'!AQ12</f>
        <v>0</v>
      </c>
      <c r="Q12" s="153">
        <f>F12-'[18]Selected 1 New'!AR12</f>
        <v>0</v>
      </c>
      <c r="R12" s="153">
        <f>G12-'[18]Selected 1 New'!AS12</f>
        <v>0</v>
      </c>
      <c r="S12" s="153">
        <f>H12-'[18]Selected 1 New'!BS12</f>
        <v>0</v>
      </c>
      <c r="T12" s="153">
        <f>I12-'[18]Selected 1 New'!BT12</f>
        <v>0</v>
      </c>
      <c r="U12" s="153">
        <f>J12-'[18]Selected 1 New'!BU12</f>
        <v>0</v>
      </c>
      <c r="V12" s="153"/>
      <c r="W12" s="153"/>
      <c r="X12" s="153"/>
    </row>
    <row r="13" spans="1:24" ht="16.5">
      <c r="A13" s="163" t="s">
        <v>110</v>
      </c>
      <c r="B13" s="178">
        <v>97424.364010041987</v>
      </c>
      <c r="C13" s="178">
        <v>103566.85345537256</v>
      </c>
      <c r="D13" s="178">
        <v>103388.19107872028</v>
      </c>
      <c r="E13" s="178">
        <v>-178.66237665228255</v>
      </c>
      <c r="F13" s="178">
        <v>5963.8270686782926</v>
      </c>
      <c r="G13" s="178">
        <v>-0.17250922538578095</v>
      </c>
      <c r="H13" s="179">
        <v>7.0808384247426943</v>
      </c>
      <c r="I13" s="180">
        <v>6.9308559623389527</v>
      </c>
      <c r="J13" s="181">
        <v>6.1214944837243905</v>
      </c>
      <c r="K13" s="153"/>
      <c r="L13" s="153"/>
      <c r="M13" s="153">
        <f>B13-'[18]Selected 1 New'!AE13</f>
        <v>0</v>
      </c>
      <c r="N13" s="153">
        <f>C13-'[18]Selected 1 New'!AO13</f>
        <v>0</v>
      </c>
      <c r="O13" s="153">
        <f>D13-'[18]Selected 1 New'!AP13</f>
        <v>0</v>
      </c>
      <c r="P13" s="153">
        <f>E13-'[18]Selected 1 New'!AQ13</f>
        <v>0</v>
      </c>
      <c r="Q13" s="153">
        <f>F13-'[18]Selected 1 New'!AR13</f>
        <v>0</v>
      </c>
      <c r="R13" s="153">
        <f>G13-'[18]Selected 1 New'!AS13</f>
        <v>0</v>
      </c>
      <c r="S13" s="153">
        <f>H13-'[18]Selected 1 New'!BS13</f>
        <v>0</v>
      </c>
      <c r="T13" s="153">
        <f>I13-'[18]Selected 1 New'!BT13</f>
        <v>0</v>
      </c>
      <c r="U13" s="153">
        <f>J13-'[18]Selected 1 New'!BU13</f>
        <v>0</v>
      </c>
      <c r="V13" s="153"/>
      <c r="W13" s="153"/>
      <c r="X13" s="153"/>
    </row>
    <row r="14" spans="1:24">
      <c r="A14" s="162" t="s">
        <v>13</v>
      </c>
      <c r="B14" s="182">
        <v>42134.837860481559</v>
      </c>
      <c r="C14" s="182">
        <v>44747.249270916589</v>
      </c>
      <c r="D14" s="182">
        <v>44269.652121704952</v>
      </c>
      <c r="E14" s="182">
        <v>-477.59714921163686</v>
      </c>
      <c r="F14" s="182">
        <v>2134.8142612233933</v>
      </c>
      <c r="G14" s="182">
        <v>-1.0673218063530214</v>
      </c>
      <c r="H14" s="183">
        <v>6.7326200940995591</v>
      </c>
      <c r="I14" s="184">
        <v>6.7142793132370713</v>
      </c>
      <c r="J14" s="185">
        <v>5.0666250770734536</v>
      </c>
      <c r="K14" s="153"/>
      <c r="L14" s="153"/>
      <c r="M14" s="153">
        <f>B14-'[18]Selected 1 New'!AE14</f>
        <v>0</v>
      </c>
      <c r="N14" s="153">
        <f>C14-'[18]Selected 1 New'!AO14</f>
        <v>0</v>
      </c>
      <c r="O14" s="153">
        <f>D14-'[18]Selected 1 New'!AP14</f>
        <v>0</v>
      </c>
      <c r="P14" s="153">
        <f>E14-'[18]Selected 1 New'!AQ14</f>
        <v>0</v>
      </c>
      <c r="Q14" s="153">
        <f>F14-'[18]Selected 1 New'!AR14</f>
        <v>0</v>
      </c>
      <c r="R14" s="153">
        <f>G14-'[18]Selected 1 New'!AS14</f>
        <v>0</v>
      </c>
      <c r="S14" s="153">
        <f>H14-'[18]Selected 1 New'!BS14</f>
        <v>0</v>
      </c>
      <c r="T14" s="153">
        <f>I14-'[18]Selected 1 New'!BT14</f>
        <v>0</v>
      </c>
      <c r="U14" s="153">
        <f>J14-'[18]Selected 1 New'!BU14</f>
        <v>0</v>
      </c>
      <c r="V14" s="153"/>
      <c r="W14" s="153"/>
      <c r="X14" s="153"/>
    </row>
    <row r="15" spans="1:24">
      <c r="A15" s="162" t="s">
        <v>14</v>
      </c>
      <c r="B15" s="182">
        <v>55289.526149560428</v>
      </c>
      <c r="C15" s="182">
        <v>58819.604184455973</v>
      </c>
      <c r="D15" s="182">
        <v>59118.538957015327</v>
      </c>
      <c r="E15" s="182">
        <v>298.93477255935431</v>
      </c>
      <c r="F15" s="182">
        <v>3829.0128074548993</v>
      </c>
      <c r="G15" s="182">
        <v>0.50822302649623907</v>
      </c>
      <c r="H15" s="183">
        <v>7.3181837040110764</v>
      </c>
      <c r="I15" s="184">
        <v>7.096207192547638</v>
      </c>
      <c r="J15" s="185">
        <v>6.9253854646850641</v>
      </c>
      <c r="K15" s="153"/>
      <c r="L15" s="153"/>
      <c r="M15" s="153">
        <f>B15-'[18]Selected 1 New'!AE15</f>
        <v>0</v>
      </c>
      <c r="N15" s="153">
        <f>C15-'[18]Selected 1 New'!AO15</f>
        <v>0</v>
      </c>
      <c r="O15" s="153">
        <f>D15-'[18]Selected 1 New'!AP15</f>
        <v>0</v>
      </c>
      <c r="P15" s="153">
        <f>E15-'[18]Selected 1 New'!AQ15</f>
        <v>0</v>
      </c>
      <c r="Q15" s="153">
        <f>F15-'[18]Selected 1 New'!AR15</f>
        <v>0</v>
      </c>
      <c r="R15" s="153">
        <f>G15-'[18]Selected 1 New'!AS15</f>
        <v>0</v>
      </c>
      <c r="S15" s="153">
        <f>H15-'[18]Selected 1 New'!BS15</f>
        <v>0</v>
      </c>
      <c r="T15" s="153">
        <f>I15-'[18]Selected 1 New'!BT15</f>
        <v>0</v>
      </c>
      <c r="U15" s="153">
        <f>J15-'[18]Selected 1 New'!BU15</f>
        <v>0</v>
      </c>
      <c r="V15" s="153"/>
      <c r="W15" s="153"/>
      <c r="X15" s="153"/>
    </row>
    <row r="16" spans="1:24" s="105" customFormat="1" ht="16.5">
      <c r="A16" s="159" t="s">
        <v>15</v>
      </c>
      <c r="B16" s="178">
        <v>50873.651931631306</v>
      </c>
      <c r="C16" s="178">
        <v>51620.879178030315</v>
      </c>
      <c r="D16" s="178">
        <v>51702.719451129757</v>
      </c>
      <c r="E16" s="178">
        <v>81.840273099442129</v>
      </c>
      <c r="F16" s="178">
        <v>829.06751949845057</v>
      </c>
      <c r="G16" s="178">
        <v>0.15854102913898771</v>
      </c>
      <c r="H16" s="179">
        <v>2.0135929372100918</v>
      </c>
      <c r="I16" s="180">
        <v>9.1004522614014434</v>
      </c>
      <c r="J16" s="181">
        <v>1.6296599281149042</v>
      </c>
      <c r="K16" s="153"/>
      <c r="L16" s="153"/>
      <c r="M16" s="153">
        <f>B16-'[18]Selected 1 New'!AE16</f>
        <v>0</v>
      </c>
      <c r="N16" s="153">
        <f>C16-'[18]Selected 1 New'!AO16</f>
        <v>0</v>
      </c>
      <c r="O16" s="153">
        <f>D16-'[18]Selected 1 New'!AP16</f>
        <v>0</v>
      </c>
      <c r="P16" s="153">
        <f>E16-'[18]Selected 1 New'!AQ16</f>
        <v>0</v>
      </c>
      <c r="Q16" s="153">
        <f>F16-'[18]Selected 1 New'!AR16</f>
        <v>0</v>
      </c>
      <c r="R16" s="153">
        <f>G16-'[18]Selected 1 New'!AS16</f>
        <v>0</v>
      </c>
      <c r="S16" s="153">
        <f>H16-'[18]Selected 1 New'!BS16</f>
        <v>0</v>
      </c>
      <c r="T16" s="153">
        <f>I16-'[18]Selected 1 New'!BT16</f>
        <v>0</v>
      </c>
      <c r="U16" s="153">
        <f>J16-'[18]Selected 1 New'!BU16</f>
        <v>0</v>
      </c>
      <c r="V16" s="153"/>
      <c r="W16" s="153"/>
      <c r="X16" s="153"/>
    </row>
    <row r="17" spans="1:24" ht="17.25" thickBot="1">
      <c r="A17" s="164" t="s">
        <v>16</v>
      </c>
      <c r="B17" s="186">
        <v>103525.27325144812</v>
      </c>
      <c r="C17" s="186">
        <v>114625.89818081015</v>
      </c>
      <c r="D17" s="186">
        <v>113809.83299056246</v>
      </c>
      <c r="E17" s="188">
        <v>-816.06519024769659</v>
      </c>
      <c r="F17" s="186">
        <v>10284.559739114338</v>
      </c>
      <c r="G17" s="186">
        <v>-0.71193788070515041</v>
      </c>
      <c r="H17" s="187">
        <v>10.533627508928973</v>
      </c>
      <c r="I17" s="188">
        <v>10.597036871169081</v>
      </c>
      <c r="J17" s="189">
        <v>9.9343468663295482</v>
      </c>
      <c r="K17" s="153"/>
      <c r="L17" s="153"/>
      <c r="M17" s="153">
        <f>B17-'[18]Selected 1 New'!AE17</f>
        <v>0</v>
      </c>
      <c r="N17" s="153">
        <f>C17-'[18]Selected 1 New'!AO17</f>
        <v>0</v>
      </c>
      <c r="O17" s="153">
        <f>D17-'[18]Selected 1 New'!AP17</f>
        <v>0</v>
      </c>
      <c r="P17" s="153">
        <f>E17-'[18]Selected 1 New'!AQ17</f>
        <v>0</v>
      </c>
      <c r="Q17" s="153">
        <f>F17-'[18]Selected 1 New'!AR17</f>
        <v>0</v>
      </c>
      <c r="R17" s="153">
        <f>G17-'[18]Selected 1 New'!AS17</f>
        <v>0</v>
      </c>
      <c r="S17" s="153">
        <f>H17-'[18]Selected 1 New'!BS17</f>
        <v>0</v>
      </c>
      <c r="T17" s="153">
        <f>I17-'[18]Selected 1 New'!BT17</f>
        <v>0</v>
      </c>
      <c r="U17" s="153">
        <f>J17-'[18]Selected 1 New'!BU17</f>
        <v>0</v>
      </c>
      <c r="V17" s="153"/>
      <c r="W17" s="153"/>
      <c r="X17" s="153"/>
    </row>
    <row r="18" spans="1:24" ht="13.5" thickBot="1">
      <c r="A18" s="155"/>
      <c r="B18" s="165"/>
      <c r="C18" s="155"/>
      <c r="D18" s="155"/>
      <c r="E18" s="155"/>
      <c r="F18" s="155"/>
      <c r="G18" s="155"/>
      <c r="H18" s="155"/>
      <c r="I18" s="155"/>
      <c r="J18" s="155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</row>
    <row r="19" spans="1:24" ht="16.5">
      <c r="A19" s="267" t="s">
        <v>122</v>
      </c>
      <c r="B19" s="268"/>
      <c r="C19" s="268"/>
      <c r="D19" s="268"/>
      <c r="E19" s="268"/>
      <c r="F19" s="268"/>
      <c r="G19" s="268"/>
      <c r="H19" s="268"/>
      <c r="I19" s="268"/>
      <c r="J19" s="269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</row>
    <row r="20" spans="1:24" ht="15.75" customHeight="1">
      <c r="A20" s="143"/>
      <c r="B20" s="270" t="str">
        <f>B3</f>
        <v>N$ Million</v>
      </c>
      <c r="C20" s="271"/>
      <c r="D20" s="272"/>
      <c r="E20" s="261" t="s">
        <v>1</v>
      </c>
      <c r="F20" s="262"/>
      <c r="G20" s="220" t="s">
        <v>2</v>
      </c>
      <c r="H20" s="270" t="str">
        <f>H3</f>
        <v>Annual percentage change</v>
      </c>
      <c r="I20" s="271"/>
      <c r="J20" s="276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</row>
    <row r="21" spans="1:24" ht="17.25" thickBot="1">
      <c r="A21" s="144"/>
      <c r="B21" s="148">
        <f>B4</f>
        <v>43524</v>
      </c>
      <c r="C21" s="148">
        <f>C4</f>
        <v>43861</v>
      </c>
      <c r="D21" s="148">
        <f>D4</f>
        <v>43889</v>
      </c>
      <c r="E21" s="213" t="s">
        <v>4</v>
      </c>
      <c r="F21" s="213" t="s">
        <v>5</v>
      </c>
      <c r="G21" s="213" t="s">
        <v>4</v>
      </c>
      <c r="H21" s="206">
        <f>H4</f>
        <v>43829</v>
      </c>
      <c r="I21" s="206">
        <f>I4</f>
        <v>43861</v>
      </c>
      <c r="J21" s="207">
        <f>J4</f>
        <v>43889</v>
      </c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</row>
    <row r="22" spans="1:24" ht="13.5" thickTop="1">
      <c r="A22" s="214"/>
      <c r="B22" s="167"/>
      <c r="C22" s="167"/>
      <c r="D22" s="167"/>
      <c r="E22" s="167"/>
      <c r="F22" s="167"/>
      <c r="G22" s="167"/>
      <c r="H22" s="167"/>
      <c r="I22" s="167"/>
      <c r="J22" s="168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</row>
    <row r="23" spans="1:24" ht="16.5">
      <c r="A23" s="169" t="s">
        <v>17</v>
      </c>
      <c r="B23" s="190">
        <v>103525.27325144812</v>
      </c>
      <c r="C23" s="190">
        <v>114625.89818081015</v>
      </c>
      <c r="D23" s="190">
        <v>113809.83299056246</v>
      </c>
      <c r="E23" s="190">
        <v>-816.06519024769659</v>
      </c>
      <c r="F23" s="190">
        <v>10284.559739114338</v>
      </c>
      <c r="G23" s="191">
        <v>-0.71193788070515041</v>
      </c>
      <c r="H23" s="191">
        <v>10.533627508928973</v>
      </c>
      <c r="I23" s="191">
        <v>10.597036871169081</v>
      </c>
      <c r="J23" s="192">
        <v>9.9343468663295482</v>
      </c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</row>
    <row r="24" spans="1:24" ht="16.5">
      <c r="A24" s="107" t="s">
        <v>18</v>
      </c>
      <c r="B24" s="193">
        <v>2729.2899721083932</v>
      </c>
      <c r="C24" s="193">
        <v>2641.2616868761688</v>
      </c>
      <c r="D24" s="193">
        <v>2597.517572840211</v>
      </c>
      <c r="E24" s="193">
        <v>-43.744114035957864</v>
      </c>
      <c r="F24" s="193">
        <v>-131.7723992681822</v>
      </c>
      <c r="G24" s="194">
        <v>-1.6561825075232974</v>
      </c>
      <c r="H24" s="194">
        <v>-2.1379380255004037</v>
      </c>
      <c r="I24" s="194">
        <v>-4.7926301682079071</v>
      </c>
      <c r="J24" s="195">
        <v>-4.8280835167685439</v>
      </c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</row>
    <row r="25" spans="1:24" ht="16.5">
      <c r="A25" s="107" t="s">
        <v>19</v>
      </c>
      <c r="B25" s="193">
        <v>48920.017622321779</v>
      </c>
      <c r="C25" s="193">
        <v>53604.214384839244</v>
      </c>
      <c r="D25" s="193">
        <v>51369.959120301057</v>
      </c>
      <c r="E25" s="193">
        <v>-2234.2552645381875</v>
      </c>
      <c r="F25" s="193">
        <v>2449.9414979792782</v>
      </c>
      <c r="G25" s="194">
        <v>-4.1680589673376431</v>
      </c>
      <c r="H25" s="194">
        <v>11.590412359641491</v>
      </c>
      <c r="I25" s="194">
        <v>12.265329800096254</v>
      </c>
      <c r="J25" s="195">
        <v>5.008055223719694</v>
      </c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</row>
    <row r="26" spans="1:24" ht="16.5">
      <c r="A26" s="107" t="s">
        <v>20</v>
      </c>
      <c r="B26" s="193">
        <v>51875.965657017936</v>
      </c>
      <c r="C26" s="193">
        <v>58380.422109094739</v>
      </c>
      <c r="D26" s="193">
        <v>59842.356297421182</v>
      </c>
      <c r="E26" s="193">
        <v>1461.9341883264424</v>
      </c>
      <c r="F26" s="193">
        <v>7966.3906404032459</v>
      </c>
      <c r="G26" s="194">
        <v>2.5041514526814126</v>
      </c>
      <c r="H26" s="194">
        <v>10.268767908063879</v>
      </c>
      <c r="I26" s="194">
        <v>9.901208324121356</v>
      </c>
      <c r="J26" s="195">
        <v>15.356611755574193</v>
      </c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</row>
    <row r="27" spans="1:24" ht="17.25" thickBot="1">
      <c r="A27" s="170" t="s">
        <v>21</v>
      </c>
      <c r="B27" s="196"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7">
        <v>0</v>
      </c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</row>
    <row r="28" spans="1:24" ht="13.5" thickBot="1">
      <c r="A28" s="171"/>
      <c r="B28" s="108"/>
      <c r="C28" s="108"/>
      <c r="D28" s="108"/>
      <c r="E28" s="108"/>
      <c r="F28" s="108"/>
      <c r="G28" s="108"/>
      <c r="H28" s="154"/>
      <c r="I28" s="154"/>
      <c r="J28" s="154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</row>
    <row r="29" spans="1:24" ht="16.5">
      <c r="A29" s="263" t="s">
        <v>22</v>
      </c>
      <c r="B29" s="264"/>
      <c r="C29" s="264"/>
      <c r="D29" s="264"/>
      <c r="E29" s="264"/>
      <c r="F29" s="264"/>
      <c r="G29" s="264"/>
      <c r="H29" s="264"/>
      <c r="I29" s="264"/>
      <c r="J29" s="266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  <row r="30" spans="1:24" ht="15.75" customHeight="1">
      <c r="A30" s="156"/>
      <c r="B30" s="270" t="str">
        <f>B3</f>
        <v>N$ Million</v>
      </c>
      <c r="C30" s="271"/>
      <c r="D30" s="272"/>
      <c r="E30" s="261" t="s">
        <v>1</v>
      </c>
      <c r="F30" s="262"/>
      <c r="G30" s="172" t="s">
        <v>2</v>
      </c>
      <c r="H30" s="270" t="str">
        <f>H3</f>
        <v>Annual percentage change</v>
      </c>
      <c r="I30" s="271"/>
      <c r="J30" s="276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1:24" ht="17.25" thickBot="1">
      <c r="A31" s="144"/>
      <c r="B31" s="149">
        <f>B4</f>
        <v>43524</v>
      </c>
      <c r="C31" s="149">
        <f>C4</f>
        <v>43861</v>
      </c>
      <c r="D31" s="148">
        <f>D4</f>
        <v>43889</v>
      </c>
      <c r="E31" s="148" t="s">
        <v>4</v>
      </c>
      <c r="F31" s="148" t="s">
        <v>5</v>
      </c>
      <c r="G31" s="148" t="s">
        <v>4</v>
      </c>
      <c r="H31" s="148">
        <f>H4</f>
        <v>43829</v>
      </c>
      <c r="I31" s="148">
        <f>I4</f>
        <v>43861</v>
      </c>
      <c r="J31" s="218">
        <f>J4</f>
        <v>43889</v>
      </c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</row>
    <row r="32" spans="1:24" ht="13.5" thickTop="1">
      <c r="A32" s="219"/>
      <c r="B32" s="215"/>
      <c r="C32" s="216"/>
      <c r="D32" s="216"/>
      <c r="E32" s="216"/>
      <c r="F32" s="215"/>
      <c r="G32" s="216"/>
      <c r="H32" s="217"/>
      <c r="I32" s="217"/>
      <c r="J32" s="17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1:24" ht="16.5">
      <c r="A33" s="174" t="s">
        <v>24</v>
      </c>
      <c r="B33" s="198">
        <v>98024.530247716277</v>
      </c>
      <c r="C33" s="198">
        <v>104043.6244398586</v>
      </c>
      <c r="D33" s="198">
        <v>103779.57227759098</v>
      </c>
      <c r="E33" s="198">
        <v>-264.05216226761695</v>
      </c>
      <c r="F33" s="198">
        <v>5755.0420298747049</v>
      </c>
      <c r="G33" s="129">
        <v>-0.25378985371685303</v>
      </c>
      <c r="H33" s="129">
        <v>6.9106391308510098</v>
      </c>
      <c r="I33" s="129">
        <v>6.9614397528065695</v>
      </c>
      <c r="J33" s="132">
        <v>5.8710222995521804</v>
      </c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</row>
    <row r="34" spans="1:24" ht="16.5">
      <c r="A34" s="111" t="s">
        <v>10</v>
      </c>
      <c r="B34" s="199">
        <v>5842.5081279007845</v>
      </c>
      <c r="C34" s="199">
        <v>5849.8056810286744</v>
      </c>
      <c r="D34" s="199">
        <v>6199.4922547658653</v>
      </c>
      <c r="E34" s="199">
        <v>349.68657373719088</v>
      </c>
      <c r="F34" s="199">
        <v>356.98412686508073</v>
      </c>
      <c r="G34" s="129">
        <v>5.9777468313391751</v>
      </c>
      <c r="H34" s="130">
        <v>11.287352948574522</v>
      </c>
      <c r="I34" s="130">
        <v>5.8400875475875864</v>
      </c>
      <c r="J34" s="131">
        <v>6.1101177619301836</v>
      </c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</row>
    <row r="35" spans="1:24" ht="16.5">
      <c r="A35" s="174" t="s">
        <v>25</v>
      </c>
      <c r="B35" s="198">
        <v>41684.987108635854</v>
      </c>
      <c r="C35" s="198">
        <v>44455.624117132611</v>
      </c>
      <c r="D35" s="198">
        <v>43918.872425255657</v>
      </c>
      <c r="E35" s="198">
        <v>-536.75169187695428</v>
      </c>
      <c r="F35" s="198">
        <v>2233.8853166198023</v>
      </c>
      <c r="G35" s="129">
        <v>-1.2073875972648835</v>
      </c>
      <c r="H35" s="129">
        <v>7.1492543397729094</v>
      </c>
      <c r="I35" s="129">
        <v>7.54107672861808</v>
      </c>
      <c r="J35" s="132">
        <v>5.3589684717858717</v>
      </c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</row>
    <row r="36" spans="1:24" ht="16.5">
      <c r="A36" s="174" t="s">
        <v>26</v>
      </c>
      <c r="B36" s="198">
        <v>30525.096846995424</v>
      </c>
      <c r="C36" s="198">
        <v>32134.63726255238</v>
      </c>
      <c r="D36" s="198">
        <v>31704.79659912179</v>
      </c>
      <c r="E36" s="198">
        <v>-429.84066343059021</v>
      </c>
      <c r="F36" s="198">
        <v>1179.6997521263656</v>
      </c>
      <c r="G36" s="129">
        <v>-1.3376241341037343</v>
      </c>
      <c r="H36" s="129">
        <v>6.0619455027484292</v>
      </c>
      <c r="I36" s="129">
        <v>6.0315015633819087</v>
      </c>
      <c r="J36" s="132">
        <v>3.8646879911291165</v>
      </c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</row>
    <row r="37" spans="1:24">
      <c r="A37" s="175" t="s">
        <v>27</v>
      </c>
      <c r="B37" s="200">
        <v>12687.56240308431</v>
      </c>
      <c r="C37" s="200">
        <v>13116.237178513526</v>
      </c>
      <c r="D37" s="200">
        <v>12862.12042642935</v>
      </c>
      <c r="E37" s="199">
        <v>-254.11675208417546</v>
      </c>
      <c r="F37" s="199">
        <v>174.55802334504006</v>
      </c>
      <c r="G37" s="130">
        <v>-1.9374211416400584</v>
      </c>
      <c r="H37" s="184">
        <v>3.5493547763908424</v>
      </c>
      <c r="I37" s="184">
        <v>2.0604374680231814</v>
      </c>
      <c r="J37" s="185">
        <v>1.3758200180564728</v>
      </c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</row>
    <row r="38" spans="1:24">
      <c r="A38" s="175" t="s">
        <v>28</v>
      </c>
      <c r="B38" s="200">
        <v>7100.6953306974319</v>
      </c>
      <c r="C38" s="200">
        <v>8657.249207570716</v>
      </c>
      <c r="D38" s="200">
        <v>8529.4131916371807</v>
      </c>
      <c r="E38" s="199">
        <v>-127.83601593353524</v>
      </c>
      <c r="F38" s="199">
        <v>1428.7178609397488</v>
      </c>
      <c r="G38" s="130">
        <v>-1.4766355093687622</v>
      </c>
      <c r="H38" s="184">
        <v>16.770667258484366</v>
      </c>
      <c r="I38" s="184">
        <v>21.342565975619394</v>
      </c>
      <c r="J38" s="185">
        <v>20.120816263770308</v>
      </c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</row>
    <row r="39" spans="1:24">
      <c r="A39" s="175" t="s">
        <v>107</v>
      </c>
      <c r="B39" s="200">
        <v>10736.83911321368</v>
      </c>
      <c r="C39" s="200">
        <v>10361.150876468138</v>
      </c>
      <c r="D39" s="200">
        <v>10313.262981055259</v>
      </c>
      <c r="E39" s="199">
        <v>-47.887895412879516</v>
      </c>
      <c r="F39" s="199">
        <v>-423.57613215842139</v>
      </c>
      <c r="G39" s="130">
        <v>-0.46218702906489284</v>
      </c>
      <c r="H39" s="184">
        <v>1.9296614383602844</v>
      </c>
      <c r="I39" s="184">
        <v>0.39198816633594902</v>
      </c>
      <c r="J39" s="185">
        <v>-3.9450729185010402</v>
      </c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</row>
    <row r="40" spans="1:24" ht="16.5">
      <c r="A40" s="174" t="s">
        <v>29</v>
      </c>
      <c r="B40" s="198">
        <v>3919.1762246004291</v>
      </c>
      <c r="C40" s="198">
        <v>3832.9894702002362</v>
      </c>
      <c r="D40" s="198">
        <v>3636.9023701038741</v>
      </c>
      <c r="E40" s="198">
        <v>-196.08710009636206</v>
      </c>
      <c r="F40" s="198">
        <v>-282.27385449655503</v>
      </c>
      <c r="G40" s="129">
        <v>-5.1157745571922533</v>
      </c>
      <c r="H40" s="129">
        <v>-4.10539319629099</v>
      </c>
      <c r="I40" s="129">
        <v>-3.3458151732579182</v>
      </c>
      <c r="J40" s="132">
        <v>-7.2023771915317241</v>
      </c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</row>
    <row r="41" spans="1:24" ht="16.5">
      <c r="A41" s="174" t="s">
        <v>30</v>
      </c>
      <c r="B41" s="198">
        <v>355.50580176</v>
      </c>
      <c r="C41" s="198">
        <v>260.24146267999998</v>
      </c>
      <c r="D41" s="198">
        <v>247.47110258000001</v>
      </c>
      <c r="E41" s="198">
        <v>-12.770360099999976</v>
      </c>
      <c r="F41" s="198">
        <v>-108.03469917999999</v>
      </c>
      <c r="G41" s="129">
        <v>-4.9071197066328978</v>
      </c>
      <c r="H41" s="129">
        <v>-31.69930550597158</v>
      </c>
      <c r="I41" s="129">
        <v>-27.080069572022566</v>
      </c>
      <c r="J41" s="132">
        <v>-30.389011556254047</v>
      </c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</row>
    <row r="42" spans="1:24" ht="16.5">
      <c r="A42" s="174" t="s">
        <v>75</v>
      </c>
      <c r="B42" s="198">
        <v>6885.2082352799998</v>
      </c>
      <c r="C42" s="198">
        <v>8227.755921699998</v>
      </c>
      <c r="D42" s="198">
        <v>8329.7023534500004</v>
      </c>
      <c r="E42" s="198">
        <v>101.94643175000238</v>
      </c>
      <c r="F42" s="198">
        <v>1444.4941181700005</v>
      </c>
      <c r="G42" s="129">
        <v>1.2390551290070135</v>
      </c>
      <c r="H42" s="129">
        <v>20.12303402249313</v>
      </c>
      <c r="I42" s="129">
        <v>22.637148068885324</v>
      </c>
      <c r="J42" s="132">
        <v>20.979672201755221</v>
      </c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</row>
    <row r="43" spans="1:24" ht="16.5">
      <c r="A43" s="176"/>
      <c r="B43" s="201"/>
      <c r="C43" s="201"/>
      <c r="D43" s="201"/>
      <c r="E43" s="198"/>
      <c r="F43" s="198"/>
      <c r="G43" s="129"/>
      <c r="H43" s="202"/>
      <c r="I43" s="202"/>
      <c r="J43" s="20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</row>
    <row r="44" spans="1:24" ht="16.5">
      <c r="A44" s="174" t="s">
        <v>125</v>
      </c>
      <c r="B44" s="198">
        <v>55210.091529360427</v>
      </c>
      <c r="C44" s="198">
        <v>58668.000674195973</v>
      </c>
      <c r="D44" s="198">
        <v>58935.240294615331</v>
      </c>
      <c r="E44" s="198">
        <v>267.23962041935738</v>
      </c>
      <c r="F44" s="198">
        <v>3725.148765254904</v>
      </c>
      <c r="G44" s="129">
        <v>0.45551172248639205</v>
      </c>
      <c r="H44" s="129">
        <v>7.1844111801684534</v>
      </c>
      <c r="I44" s="129">
        <v>7.0325257836511383</v>
      </c>
      <c r="J44" s="132">
        <v>6.7472243969635315</v>
      </c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</row>
    <row r="45" spans="1:24" ht="16.5">
      <c r="A45" s="174" t="s">
        <v>33</v>
      </c>
      <c r="B45" s="198">
        <v>46458.197288975061</v>
      </c>
      <c r="C45" s="198">
        <v>50452.114012067868</v>
      </c>
      <c r="D45" s="198">
        <v>50679.749464816545</v>
      </c>
      <c r="E45" s="198">
        <v>227.63545274867647</v>
      </c>
      <c r="F45" s="198">
        <v>4221.5521758414834</v>
      </c>
      <c r="G45" s="129">
        <v>0.45119110904694537</v>
      </c>
      <c r="H45" s="129">
        <v>9.5696538167871097</v>
      </c>
      <c r="I45" s="129">
        <v>9.5951389547352477</v>
      </c>
      <c r="J45" s="132">
        <v>9.0867756869319862</v>
      </c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</row>
    <row r="46" spans="1:24">
      <c r="A46" s="175" t="s">
        <v>27</v>
      </c>
      <c r="B46" s="200">
        <v>38003.49964832679</v>
      </c>
      <c r="C46" s="200">
        <v>40203.261433180371</v>
      </c>
      <c r="D46" s="200">
        <v>40169.075966152152</v>
      </c>
      <c r="E46" s="199">
        <v>-34.185467028219136</v>
      </c>
      <c r="F46" s="199">
        <v>2165.5763178253619</v>
      </c>
      <c r="G46" s="130">
        <v>-8.5031576567587308E-2</v>
      </c>
      <c r="H46" s="184">
        <v>5.9293017708939857</v>
      </c>
      <c r="I46" s="184">
        <v>6.4965812897399786</v>
      </c>
      <c r="J46" s="185">
        <v>5.6983602506741988</v>
      </c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</row>
    <row r="47" spans="1:24">
      <c r="A47" s="175" t="s">
        <v>34</v>
      </c>
      <c r="B47" s="200">
        <v>5885.4414477305008</v>
      </c>
      <c r="C47" s="200">
        <v>7461.4216459703994</v>
      </c>
      <c r="D47" s="200">
        <v>7648.3236656631007</v>
      </c>
      <c r="E47" s="199">
        <v>186.90201969270129</v>
      </c>
      <c r="F47" s="199">
        <v>1762.8822179325998</v>
      </c>
      <c r="G47" s="130">
        <v>2.5049116450031903</v>
      </c>
      <c r="H47" s="184">
        <v>32.010733757946866</v>
      </c>
      <c r="I47" s="184">
        <v>30.181054877809061</v>
      </c>
      <c r="J47" s="185">
        <v>29.953270856383909</v>
      </c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</row>
    <row r="48" spans="1:24">
      <c r="A48" s="175" t="s">
        <v>106</v>
      </c>
      <c r="B48" s="200">
        <v>2569.2561929177655</v>
      </c>
      <c r="C48" s="200">
        <v>2787.430932917101</v>
      </c>
      <c r="D48" s="200">
        <v>2862.3498330012985</v>
      </c>
      <c r="E48" s="199">
        <v>74.918900084197503</v>
      </c>
      <c r="F48" s="199">
        <v>293.09364008353305</v>
      </c>
      <c r="G48" s="130">
        <v>2.6877401409115294</v>
      </c>
      <c r="H48" s="184">
        <v>8.1868298962324104</v>
      </c>
      <c r="I48" s="184">
        <v>9.1968159432728385</v>
      </c>
      <c r="J48" s="185">
        <v>11.407723406153679</v>
      </c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</row>
    <row r="49" spans="1:24" ht="16.5">
      <c r="A49" s="174" t="s">
        <v>29</v>
      </c>
      <c r="B49" s="198">
        <v>6982.5530755361615</v>
      </c>
      <c r="C49" s="198">
        <v>6566.8156918414052</v>
      </c>
      <c r="D49" s="198">
        <v>6628.3715273472853</v>
      </c>
      <c r="E49" s="198">
        <v>61.555835505880168</v>
      </c>
      <c r="F49" s="198">
        <v>-354.18154818887615</v>
      </c>
      <c r="G49" s="129">
        <v>0.93737723722560418</v>
      </c>
      <c r="H49" s="129">
        <v>-5.9962813371276695</v>
      </c>
      <c r="I49" s="129">
        <v>-6.425166915190232</v>
      </c>
      <c r="J49" s="132">
        <v>-5.0723788900334199</v>
      </c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</row>
    <row r="50" spans="1:24" ht="16.5">
      <c r="A50" s="174" t="s">
        <v>30</v>
      </c>
      <c r="B50" s="198">
        <v>47.83185701</v>
      </c>
      <c r="C50" s="198">
        <v>54.874825479999991</v>
      </c>
      <c r="D50" s="198">
        <v>53.164377609999995</v>
      </c>
      <c r="E50" s="198">
        <v>-1.7104478699999959</v>
      </c>
      <c r="F50" s="198">
        <v>5.3325205999999952</v>
      </c>
      <c r="G50" s="129">
        <v>-3.1169991977895108</v>
      </c>
      <c r="H50" s="129">
        <v>41.864021604571491</v>
      </c>
      <c r="I50" s="129">
        <v>11.76440704826787</v>
      </c>
      <c r="J50" s="132">
        <v>11.148470775209816</v>
      </c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</row>
    <row r="51" spans="1:24" ht="16.5">
      <c r="A51" s="174" t="s">
        <v>31</v>
      </c>
      <c r="B51" s="198">
        <v>1721.5093078391999</v>
      </c>
      <c r="C51" s="198">
        <v>1594.1961448067</v>
      </c>
      <c r="D51" s="198">
        <v>1573.9549248414999</v>
      </c>
      <c r="E51" s="198">
        <v>-20.241219965200116</v>
      </c>
      <c r="F51" s="198">
        <v>-147.55438299770003</v>
      </c>
      <c r="G51" s="129">
        <v>-1.2696819040203167</v>
      </c>
      <c r="H51" s="129">
        <v>-8.627381570517656</v>
      </c>
      <c r="I51" s="129">
        <v>-6.8505029339103629</v>
      </c>
      <c r="J51" s="132">
        <v>-8.5712219112487418</v>
      </c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</row>
    <row r="52" spans="1:24" ht="17.25" thickBot="1">
      <c r="A52" s="177" t="s">
        <v>35</v>
      </c>
      <c r="B52" s="204">
        <v>1129.4516097200001</v>
      </c>
      <c r="C52" s="204">
        <v>919.99964853000006</v>
      </c>
      <c r="D52" s="204">
        <v>925.45955772000002</v>
      </c>
      <c r="E52" s="204">
        <v>5.4599091899999621</v>
      </c>
      <c r="F52" s="204">
        <v>-203.99205200000006</v>
      </c>
      <c r="G52" s="133">
        <v>0.59346861694176312</v>
      </c>
      <c r="H52" s="133">
        <v>-15.007720890292489</v>
      </c>
      <c r="I52" s="133">
        <v>-17.898842734525701</v>
      </c>
      <c r="J52" s="134">
        <v>-18.061159083262652</v>
      </c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</row>
    <row r="53" spans="1:24">
      <c r="M53" s="153"/>
      <c r="N53" s="153"/>
      <c r="O53" s="153"/>
      <c r="P53" s="153"/>
      <c r="Q53" s="153"/>
      <c r="R53" s="153"/>
      <c r="S53" s="153"/>
      <c r="T53" s="153"/>
      <c r="U53" s="153"/>
    </row>
    <row r="56" spans="1:24">
      <c r="H56" s="152"/>
      <c r="I56" s="152"/>
      <c r="J56" s="152"/>
    </row>
    <row r="57" spans="1:24">
      <c r="H57" s="152"/>
      <c r="I57" s="152"/>
      <c r="J57" s="152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tabSelected="1" zoomScale="90" zoomScaleNormal="90" workbookViewId="0">
      <selection activeCell="D8" sqref="D8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38">
        <v>43861</v>
      </c>
      <c r="C2" s="205">
        <v>43889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6.25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10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11.25</v>
      </c>
      <c r="C8" s="102">
        <v>11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9.832633193442561</v>
      </c>
      <c r="C10" s="102">
        <v>9.6335551508596637</v>
      </c>
      <c r="D10" s="140"/>
    </row>
    <row r="11" spans="1:5" ht="15.75">
      <c r="A11" s="52"/>
      <c r="B11" s="102"/>
      <c r="C11" s="102"/>
      <c r="D11" s="140"/>
    </row>
    <row r="12" spans="1:5" ht="15.75">
      <c r="A12" s="52" t="s">
        <v>41</v>
      </c>
      <c r="B12" s="102">
        <v>5.4965390743130662</v>
      </c>
      <c r="C12" s="102">
        <v>5.4540693026900637</v>
      </c>
      <c r="D12" s="140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38">
        <f>B2</f>
        <v>43861</v>
      </c>
      <c r="C14" s="205">
        <f>C2</f>
        <v>43889</v>
      </c>
    </row>
    <row r="15" spans="1:5" ht="15.75">
      <c r="A15" s="52"/>
      <c r="B15" s="83"/>
      <c r="C15" s="83"/>
    </row>
    <row r="16" spans="1:5" ht="15.75">
      <c r="A16" s="52" t="s">
        <v>117</v>
      </c>
      <c r="B16" s="135">
        <v>30961.082867609999</v>
      </c>
      <c r="C16" s="135">
        <v>32168.721694109998</v>
      </c>
      <c r="D16" s="137"/>
      <c r="E16" s="137"/>
    </row>
    <row r="17" spans="1:5" ht="15.75">
      <c r="A17" s="52" t="s">
        <v>46</v>
      </c>
      <c r="B17" s="135">
        <v>2020.198044599998</v>
      </c>
      <c r="C17" s="135">
        <v>1207.6388264999987</v>
      </c>
      <c r="E17" s="225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8">
        <f>B2</f>
        <v>43861</v>
      </c>
      <c r="C19" s="205">
        <f>C2</f>
        <v>43889</v>
      </c>
    </row>
    <row r="20" spans="1:5" ht="15.75">
      <c r="A20" s="52"/>
      <c r="B20" s="83"/>
      <c r="C20" s="83"/>
    </row>
    <row r="21" spans="1:5" ht="16.5">
      <c r="A21" s="53" t="s">
        <v>112</v>
      </c>
      <c r="B21" s="208">
        <v>14.812200000000001</v>
      </c>
      <c r="C21" s="208">
        <v>15.6439</v>
      </c>
    </row>
    <row r="22" spans="1:5" ht="15.75">
      <c r="A22" s="52" t="s">
        <v>115</v>
      </c>
      <c r="B22" s="208">
        <v>6.6758570966029898E-2</v>
      </c>
      <c r="C22" s="208">
        <f t="shared" ref="C22" si="0">1/C21</f>
        <v>6.3922679127327589E-2</v>
      </c>
      <c r="E22" s="140"/>
    </row>
    <row r="23" spans="1:5" ht="16.5">
      <c r="A23" s="53" t="s">
        <v>113</v>
      </c>
      <c r="B23" s="208">
        <v>19.401800000000001</v>
      </c>
      <c r="C23" s="208">
        <v>20.170200000000001</v>
      </c>
    </row>
    <row r="24" spans="1:5" ht="15.75">
      <c r="A24" s="52" t="s">
        <v>116</v>
      </c>
      <c r="B24" s="208">
        <v>5.1661965427812734E-2</v>
      </c>
      <c r="C24" s="208">
        <f t="shared" ref="C24" si="1">1/C23</f>
        <v>4.9578090450268217E-2</v>
      </c>
    </row>
    <row r="25" spans="1:5" ht="16.5">
      <c r="A25" s="53" t="s">
        <v>47</v>
      </c>
      <c r="B25" s="208">
        <v>7.3603500000000004</v>
      </c>
      <c r="C25" s="208">
        <v>0.14374000000000001</v>
      </c>
    </row>
    <row r="26" spans="1:5" ht="15.75">
      <c r="A26" s="52" t="s">
        <v>114</v>
      </c>
      <c r="B26" s="208">
        <v>0.13785117587053017</v>
      </c>
      <c r="C26" s="208">
        <f t="shared" ref="C26" si="2">1/C25</f>
        <v>6.9570057047446774</v>
      </c>
    </row>
    <row r="27" spans="1:5" ht="16.5">
      <c r="A27" s="53" t="s">
        <v>48</v>
      </c>
      <c r="B27" s="208">
        <v>16.3264</v>
      </c>
      <c r="C27" s="208">
        <v>17.218299999999999</v>
      </c>
    </row>
    <row r="28" spans="1:5" ht="15.75">
      <c r="A28" s="52" t="s">
        <v>49</v>
      </c>
      <c r="B28" s="208">
        <v>5.9804677921907051E-2</v>
      </c>
      <c r="C28" s="208">
        <f t="shared" ref="C28" si="3">1/C27</f>
        <v>5.8077742866601237E-2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8">
        <f>B2</f>
        <v>43861</v>
      </c>
      <c r="C30" s="205">
        <f>C2</f>
        <v>43889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2.0503183988268319</v>
      </c>
      <c r="C32" s="16">
        <v>2.4502024256760677</v>
      </c>
    </row>
    <row r="33" spans="1:4" ht="15.75">
      <c r="A33" s="52" t="s">
        <v>44</v>
      </c>
      <c r="B33" s="16">
        <v>0.64004797946415692</v>
      </c>
      <c r="C33" s="16">
        <v>0.94787892309400945</v>
      </c>
      <c r="D33" s="136"/>
    </row>
    <row r="34" spans="1:4" ht="16.5" thickBot="1">
      <c r="A34" s="54" t="s">
        <v>45</v>
      </c>
      <c r="B34" s="85">
        <v>0.64004797946415692</v>
      </c>
      <c r="C34" s="85">
        <v>0.3058732083401452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25" zoomScale="90" zoomScaleNormal="90" workbookViewId="0">
      <selection activeCell="K15" sqref="K15"/>
    </sheetView>
  </sheetViews>
  <sheetFormatPr defaultRowHeight="15"/>
  <cols>
    <col min="1" max="3" width="9.140625" style="223"/>
    <col min="4" max="4" width="10.85546875" style="223" customWidth="1"/>
    <col min="5" max="16384" width="9.140625" style="223"/>
  </cols>
  <sheetData>
    <row r="1" spans="2:11">
      <c r="B1" s="221" t="s">
        <v>119</v>
      </c>
      <c r="C1" s="222"/>
      <c r="D1" s="222"/>
      <c r="E1" s="222"/>
      <c r="F1" s="222"/>
      <c r="G1" s="222"/>
      <c r="H1" s="222"/>
      <c r="I1" s="222"/>
      <c r="J1" s="222"/>
      <c r="K1" s="222"/>
    </row>
    <row r="18" spans="2:16">
      <c r="B18" s="221" t="s">
        <v>120</v>
      </c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20" spans="2:16">
      <c r="P20" s="223" t="s">
        <v>109</v>
      </c>
    </row>
    <row r="35" spans="1:16">
      <c r="A35" s="224" t="s">
        <v>97</v>
      </c>
    </row>
    <row r="44" spans="1:16">
      <c r="A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</row>
    <row r="46" spans="1:16">
      <c r="P46" s="223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6"/>
  <sheetViews>
    <sheetView topLeftCell="A23" zoomScale="80" zoomScaleNormal="80" workbookViewId="0">
      <selection activeCell="J25" sqref="J25"/>
    </sheetView>
  </sheetViews>
  <sheetFormatPr defaultRowHeight="12.75"/>
  <cols>
    <col min="1" max="1" width="52.42578125" style="104" customWidth="1"/>
    <col min="2" max="10" width="12.140625" style="104" customWidth="1"/>
    <col min="11" max="11" width="11" style="104" customWidth="1"/>
    <col min="12" max="27" width="5.5703125" style="104" customWidth="1"/>
    <col min="28" max="16384" width="9.140625" style="104"/>
  </cols>
  <sheetData>
    <row r="1" spans="1:27" ht="20.25" thickBot="1">
      <c r="A1" s="281" t="s">
        <v>98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27" ht="19.5" customHeight="1">
      <c r="A2" s="283" t="s">
        <v>123</v>
      </c>
      <c r="B2" s="284"/>
      <c r="C2" s="284"/>
      <c r="D2" s="284"/>
      <c r="E2" s="284"/>
      <c r="F2" s="284"/>
      <c r="G2" s="284"/>
      <c r="H2" s="284"/>
      <c r="I2" s="284"/>
      <c r="J2" s="285"/>
    </row>
    <row r="3" spans="1:27" ht="19.5" customHeight="1">
      <c r="A3" s="286"/>
      <c r="B3" s="287"/>
      <c r="C3" s="287"/>
      <c r="D3" s="287"/>
      <c r="E3" s="287"/>
      <c r="F3" s="287"/>
      <c r="G3" s="287"/>
      <c r="H3" s="287"/>
      <c r="I3" s="287"/>
      <c r="J3" s="288"/>
    </row>
    <row r="4" spans="1:27" ht="16.5">
      <c r="A4" s="114"/>
      <c r="B4" s="277" t="s">
        <v>95</v>
      </c>
      <c r="C4" s="279"/>
      <c r="D4" s="278"/>
      <c r="E4" s="277" t="s">
        <v>1</v>
      </c>
      <c r="F4" s="278"/>
      <c r="G4" s="115" t="s">
        <v>2</v>
      </c>
      <c r="H4" s="277" t="s">
        <v>93</v>
      </c>
      <c r="I4" s="279"/>
      <c r="J4" s="280"/>
    </row>
    <row r="5" spans="1:27" ht="17.25" thickBot="1">
      <c r="A5" s="116"/>
      <c r="B5" s="166">
        <v>43524</v>
      </c>
      <c r="C5" s="148">
        <v>43861</v>
      </c>
      <c r="D5" s="148">
        <v>43889</v>
      </c>
      <c r="E5" s="149" t="s">
        <v>4</v>
      </c>
      <c r="F5" s="141" t="s">
        <v>5</v>
      </c>
      <c r="G5" s="149" t="s">
        <v>4</v>
      </c>
      <c r="H5" s="206">
        <v>43829</v>
      </c>
      <c r="I5" s="206">
        <v>43861</v>
      </c>
      <c r="J5" s="207">
        <v>43889</v>
      </c>
    </row>
    <row r="6" spans="1:27" ht="17.25" thickTop="1">
      <c r="A6" s="119" t="s">
        <v>50</v>
      </c>
      <c r="B6" s="226">
        <v>32516.933099086487</v>
      </c>
      <c r="C6" s="178">
        <v>33179.578529906677</v>
      </c>
      <c r="D6" s="178">
        <v>32870.603083303489</v>
      </c>
      <c r="E6" s="178">
        <v>-308.97544660318817</v>
      </c>
      <c r="F6" s="178">
        <v>353.66998421700191</v>
      </c>
      <c r="G6" s="178">
        <v>-0.93122173425045673</v>
      </c>
      <c r="H6" s="178">
        <v>-7.5983142508936936</v>
      </c>
      <c r="I6" s="178">
        <v>-6.9926661103750121E-2</v>
      </c>
      <c r="J6" s="228">
        <v>1.0876486510560142</v>
      </c>
      <c r="K6" s="152"/>
      <c r="U6" s="152"/>
      <c r="V6" s="152"/>
      <c r="W6" s="152"/>
      <c r="X6" s="152"/>
      <c r="Y6" s="152"/>
      <c r="Z6" s="152"/>
      <c r="AA6" s="152"/>
    </row>
    <row r="7" spans="1:27" ht="16.5">
      <c r="A7" s="119" t="s">
        <v>51</v>
      </c>
      <c r="B7" s="180">
        <v>31743.255034666487</v>
      </c>
      <c r="C7" s="178">
        <v>31024.551860966676</v>
      </c>
      <c r="D7" s="178">
        <v>31402.172364333488</v>
      </c>
      <c r="E7" s="178">
        <v>377.62050336681204</v>
      </c>
      <c r="F7" s="178">
        <v>-341.08267033299853</v>
      </c>
      <c r="G7" s="178">
        <v>1.2171666654818409</v>
      </c>
      <c r="H7" s="178">
        <v>-11.052760226622965</v>
      </c>
      <c r="I7" s="178">
        <v>0.75537427097474108</v>
      </c>
      <c r="J7" s="228">
        <v>-1.0745043945887147</v>
      </c>
      <c r="K7" s="152"/>
      <c r="U7" s="152"/>
      <c r="V7" s="152"/>
      <c r="W7" s="152"/>
      <c r="X7" s="152"/>
      <c r="Y7" s="152"/>
      <c r="Z7" s="152"/>
      <c r="AA7" s="152"/>
    </row>
    <row r="8" spans="1:27" ht="16.5">
      <c r="A8" s="107" t="s">
        <v>52</v>
      </c>
      <c r="B8" s="184">
        <v>9548.8957400900017</v>
      </c>
      <c r="C8" s="182">
        <v>11780.447944730002</v>
      </c>
      <c r="D8" s="182">
        <v>12288.999399280001</v>
      </c>
      <c r="E8" s="182">
        <v>508.55145454999911</v>
      </c>
      <c r="F8" s="182">
        <v>2740.1036591899992</v>
      </c>
      <c r="G8" s="182">
        <v>4.3169110116691343</v>
      </c>
      <c r="H8" s="182">
        <v>13.008043369879246</v>
      </c>
      <c r="I8" s="182">
        <v>26.923855547345468</v>
      </c>
      <c r="J8" s="229">
        <v>28.695502954189465</v>
      </c>
      <c r="K8" s="152"/>
      <c r="U8" s="152"/>
      <c r="V8" s="152"/>
      <c r="W8" s="152"/>
      <c r="X8" s="152"/>
      <c r="Y8" s="152"/>
      <c r="Z8" s="152"/>
      <c r="AA8" s="152"/>
    </row>
    <row r="9" spans="1:27" ht="16.5">
      <c r="A9" s="107" t="s">
        <v>53</v>
      </c>
      <c r="B9" s="184">
        <v>22003.113359029998</v>
      </c>
      <c r="C9" s="182">
        <v>19084.779506139999</v>
      </c>
      <c r="D9" s="182">
        <v>19011.216574850001</v>
      </c>
      <c r="E9" s="182">
        <v>-73.562931289998232</v>
      </c>
      <c r="F9" s="182">
        <v>-2991.8967841799968</v>
      </c>
      <c r="G9" s="182">
        <v>-0.38545339895769359</v>
      </c>
      <c r="H9" s="182">
        <v>-21.836864692589003</v>
      </c>
      <c r="I9" s="182">
        <v>-10.565767532117036</v>
      </c>
      <c r="J9" s="229">
        <v>-13.597606553947656</v>
      </c>
      <c r="K9" s="152"/>
      <c r="U9" s="152"/>
      <c r="V9" s="152"/>
      <c r="W9" s="152"/>
      <c r="X9" s="152"/>
      <c r="Y9" s="152"/>
      <c r="Z9" s="152"/>
      <c r="AA9" s="152"/>
    </row>
    <row r="10" spans="1:27" ht="16.5">
      <c r="A10" s="107" t="s">
        <v>54</v>
      </c>
      <c r="B10" s="184">
        <v>191.49982854648857</v>
      </c>
      <c r="C10" s="182">
        <v>159.57830309667852</v>
      </c>
      <c r="D10" s="182">
        <v>102.21028320348876</v>
      </c>
      <c r="E10" s="182">
        <v>-57.368019893189768</v>
      </c>
      <c r="F10" s="182">
        <v>-89.289545342999816</v>
      </c>
      <c r="G10" s="182">
        <v>-35.949761828482451</v>
      </c>
      <c r="H10" s="182">
        <v>-5.0858155070156243</v>
      </c>
      <c r="I10" s="182">
        <v>-6.8135245117825605</v>
      </c>
      <c r="J10" s="229">
        <v>-46.626436180502296</v>
      </c>
      <c r="K10" s="152"/>
      <c r="U10" s="152"/>
      <c r="V10" s="152"/>
      <c r="W10" s="152"/>
      <c r="X10" s="152"/>
      <c r="Y10" s="152"/>
      <c r="Z10" s="152"/>
      <c r="AA10" s="152"/>
    </row>
    <row r="11" spans="1:27" ht="16.5">
      <c r="A11" s="107" t="s">
        <v>94</v>
      </c>
      <c r="B11" s="184">
        <v>-0.25389299999999998</v>
      </c>
      <c r="C11" s="182">
        <v>-0.25389299999999998</v>
      </c>
      <c r="D11" s="182">
        <v>-0.25389299999999998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229">
        <v>0</v>
      </c>
      <c r="K11" s="152"/>
      <c r="U11" s="152"/>
      <c r="V11" s="152"/>
      <c r="W11" s="152"/>
      <c r="X11" s="152"/>
      <c r="Y11" s="152"/>
      <c r="Z11" s="152"/>
      <c r="AA11" s="152"/>
    </row>
    <row r="12" spans="1:27" ht="16.5">
      <c r="A12" s="119" t="s">
        <v>55</v>
      </c>
      <c r="B12" s="180">
        <v>773.67806441999994</v>
      </c>
      <c r="C12" s="178">
        <v>2155.02666894</v>
      </c>
      <c r="D12" s="178">
        <v>1468.43071897</v>
      </c>
      <c r="E12" s="178">
        <v>-686.59594996999999</v>
      </c>
      <c r="F12" s="178">
        <v>694.7526545500001</v>
      </c>
      <c r="G12" s="178">
        <v>-31.860206644575683</v>
      </c>
      <c r="H12" s="178">
        <v>37.5201886390916</v>
      </c>
      <c r="I12" s="178">
        <v>-10.610918079779395</v>
      </c>
      <c r="J12" s="228">
        <v>89.798675508634517</v>
      </c>
      <c r="K12" s="152"/>
      <c r="U12" s="152"/>
      <c r="V12" s="152"/>
      <c r="W12" s="152"/>
      <c r="X12" s="152"/>
      <c r="Y12" s="152"/>
      <c r="Z12" s="152"/>
      <c r="AA12" s="152"/>
    </row>
    <row r="13" spans="1:27" ht="16.5">
      <c r="A13" s="107" t="s">
        <v>56</v>
      </c>
      <c r="B13" s="184">
        <v>707.34914421999997</v>
      </c>
      <c r="C13" s="182">
        <v>2066.15397368</v>
      </c>
      <c r="D13" s="182">
        <v>1379.87141557</v>
      </c>
      <c r="E13" s="182">
        <v>-686.28255811000008</v>
      </c>
      <c r="F13" s="182">
        <v>672.52227134999998</v>
      </c>
      <c r="G13" s="182">
        <v>-33.215460553874948</v>
      </c>
      <c r="H13" s="182">
        <v>-4.6109952747514455</v>
      </c>
      <c r="I13" s="182">
        <v>-11.986064894375062</v>
      </c>
      <c r="J13" s="229">
        <v>95.076423976111016</v>
      </c>
      <c r="K13" s="152"/>
      <c r="U13" s="152"/>
      <c r="V13" s="152"/>
      <c r="W13" s="152"/>
      <c r="X13" s="152"/>
      <c r="Y13" s="152"/>
      <c r="Z13" s="152"/>
      <c r="AA13" s="152"/>
    </row>
    <row r="14" spans="1:27" ht="16.5">
      <c r="A14" s="107" t="s">
        <v>57</v>
      </c>
      <c r="B14" s="184">
        <v>0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232.05727556787997</v>
      </c>
      <c r="I14" s="184">
        <v>0</v>
      </c>
      <c r="J14" s="185">
        <v>1</v>
      </c>
      <c r="K14" s="152"/>
      <c r="U14" s="152"/>
      <c r="V14" s="152"/>
      <c r="W14" s="152"/>
      <c r="X14" s="152"/>
      <c r="Y14" s="152"/>
      <c r="Z14" s="152"/>
      <c r="AA14" s="152"/>
    </row>
    <row r="15" spans="1:27" ht="16.5">
      <c r="A15" s="107" t="s">
        <v>58</v>
      </c>
      <c r="B15" s="184">
        <v>66.328920200000013</v>
      </c>
      <c r="C15" s="182">
        <v>88.87269526</v>
      </c>
      <c r="D15" s="182">
        <v>88.559303400000005</v>
      </c>
      <c r="E15" s="182">
        <v>-0.31339185999999586</v>
      </c>
      <c r="F15" s="182">
        <v>22.230383199999991</v>
      </c>
      <c r="G15" s="182">
        <v>-0.35263008405806318</v>
      </c>
      <c r="H15" s="182">
        <v>38.041063665216654</v>
      </c>
      <c r="I15" s="182">
        <v>40.38080515240253</v>
      </c>
      <c r="J15" s="229">
        <v>33.51537026830718</v>
      </c>
      <c r="K15" s="152"/>
      <c r="U15" s="152"/>
      <c r="V15" s="152"/>
      <c r="W15" s="152"/>
      <c r="X15" s="152"/>
      <c r="Y15" s="152"/>
      <c r="Z15" s="152"/>
      <c r="AA15" s="152"/>
    </row>
    <row r="16" spans="1:27" ht="16.5">
      <c r="A16" s="120"/>
      <c r="B16" s="184"/>
      <c r="C16" s="182"/>
      <c r="D16" s="182"/>
      <c r="E16" s="182"/>
      <c r="F16" s="182"/>
      <c r="G16" s="182"/>
      <c r="H16" s="182"/>
      <c r="I16" s="182"/>
      <c r="J16" s="229"/>
      <c r="K16" s="152"/>
      <c r="U16" s="152"/>
      <c r="V16" s="152"/>
      <c r="W16" s="152"/>
      <c r="X16" s="152"/>
      <c r="Y16" s="152"/>
      <c r="Z16" s="152"/>
      <c r="AA16" s="152"/>
    </row>
    <row r="17" spans="1:27" ht="16.5">
      <c r="A17" s="119" t="s">
        <v>59</v>
      </c>
      <c r="B17" s="180">
        <v>32516.991287346485</v>
      </c>
      <c r="C17" s="178">
        <v>33179.636218486674</v>
      </c>
      <c r="D17" s="178">
        <v>32870.661064973487</v>
      </c>
      <c r="E17" s="178">
        <v>-308.97515351318725</v>
      </c>
      <c r="F17" s="178">
        <v>353.66977762700117</v>
      </c>
      <c r="G17" s="178">
        <v>-0.93121923181615784</v>
      </c>
      <c r="H17" s="178">
        <v>-7.5982876659030438</v>
      </c>
      <c r="I17" s="178">
        <v>-6.9946612838151623E-2</v>
      </c>
      <c r="J17" s="228">
        <v>1.0876460694093453</v>
      </c>
      <c r="K17" s="152"/>
      <c r="U17" s="152"/>
      <c r="V17" s="152"/>
      <c r="W17" s="152"/>
      <c r="X17" s="152"/>
      <c r="Y17" s="152"/>
      <c r="Z17" s="152"/>
      <c r="AA17" s="152"/>
    </row>
    <row r="18" spans="1:27" ht="16.5">
      <c r="A18" s="119" t="s">
        <v>60</v>
      </c>
      <c r="B18" s="180">
        <v>7199.4132716700005</v>
      </c>
      <c r="C18" s="178">
        <v>7117.5650941599997</v>
      </c>
      <c r="D18" s="178">
        <v>5711.6699850200002</v>
      </c>
      <c r="E18" s="178">
        <v>-1405.8951091399995</v>
      </c>
      <c r="F18" s="178">
        <v>-1487.7432866500003</v>
      </c>
      <c r="G18" s="178">
        <v>-19.752472798507227</v>
      </c>
      <c r="H18" s="178">
        <v>-14.236092488305175</v>
      </c>
      <c r="I18" s="178">
        <v>-6.3042983907151751</v>
      </c>
      <c r="J18" s="228">
        <v>-20.664785177763505</v>
      </c>
      <c r="K18" s="152"/>
      <c r="U18" s="152"/>
      <c r="V18" s="152"/>
      <c r="W18" s="152"/>
      <c r="X18" s="152"/>
      <c r="Y18" s="152"/>
      <c r="Z18" s="152"/>
      <c r="AA18" s="152"/>
    </row>
    <row r="19" spans="1:27" ht="16.5">
      <c r="A19" s="107" t="s">
        <v>61</v>
      </c>
      <c r="B19" s="184">
        <v>3953.2285353299994</v>
      </c>
      <c r="C19" s="182">
        <v>4176.6223473</v>
      </c>
      <c r="D19" s="182">
        <v>3997.41805656</v>
      </c>
      <c r="E19" s="182">
        <v>-179.20429074000003</v>
      </c>
      <c r="F19" s="182">
        <v>44.189521230000537</v>
      </c>
      <c r="G19" s="182">
        <v>-4.2906510533768341</v>
      </c>
      <c r="H19" s="182">
        <v>-6.7343668470059015E-2</v>
      </c>
      <c r="I19" s="182">
        <v>2.0028417215562939</v>
      </c>
      <c r="J19" s="229">
        <v>1.117808414946893</v>
      </c>
      <c r="K19" s="152"/>
      <c r="U19" s="152"/>
      <c r="V19" s="152"/>
      <c r="W19" s="152"/>
      <c r="X19" s="152"/>
      <c r="Y19" s="152"/>
      <c r="Z19" s="152"/>
      <c r="AA19" s="152"/>
    </row>
    <row r="20" spans="1:27" ht="16.5">
      <c r="A20" s="107" t="s">
        <v>62</v>
      </c>
      <c r="B20" s="184">
        <v>3246.1847363400011</v>
      </c>
      <c r="C20" s="184">
        <v>2940.9427468600002</v>
      </c>
      <c r="D20" s="184">
        <v>1714.2519284600007</v>
      </c>
      <c r="E20" s="184">
        <v>-1226.6908183999994</v>
      </c>
      <c r="F20" s="184">
        <v>-1531.9328078800004</v>
      </c>
      <c r="G20" s="184">
        <v>-41.710802419044654</v>
      </c>
      <c r="H20" s="184">
        <v>-31.384413733008856</v>
      </c>
      <c r="I20" s="184">
        <v>-16.017586160837695</v>
      </c>
      <c r="J20" s="185">
        <v>-47.191793822776077</v>
      </c>
      <c r="K20" s="152"/>
      <c r="U20" s="152"/>
      <c r="V20" s="152"/>
      <c r="W20" s="152"/>
      <c r="X20" s="152"/>
      <c r="Y20" s="152"/>
      <c r="Z20" s="152"/>
      <c r="AA20" s="152"/>
    </row>
    <row r="21" spans="1:27" ht="16.5">
      <c r="A21" s="107" t="s">
        <v>63</v>
      </c>
      <c r="B21" s="184">
        <v>15757.582664489999</v>
      </c>
      <c r="C21" s="182">
        <v>17175.348203969999</v>
      </c>
      <c r="D21" s="182">
        <v>17571.818170549999</v>
      </c>
      <c r="E21" s="182">
        <v>396.46996657999989</v>
      </c>
      <c r="F21" s="182">
        <v>1814.2355060600003</v>
      </c>
      <c r="G21" s="182">
        <v>2.3083663974181121</v>
      </c>
      <c r="H21" s="182">
        <v>-7.4395307853604038</v>
      </c>
      <c r="I21" s="182">
        <v>1.7468035659484258</v>
      </c>
      <c r="J21" s="229">
        <v>11.513412588013352</v>
      </c>
      <c r="K21" s="152"/>
      <c r="U21" s="152"/>
      <c r="V21" s="152"/>
      <c r="W21" s="152"/>
      <c r="X21" s="152"/>
      <c r="Y21" s="152"/>
      <c r="Z21" s="152"/>
      <c r="AA21" s="152"/>
    </row>
    <row r="22" spans="1:27" ht="16.5">
      <c r="A22" s="119" t="s">
        <v>64</v>
      </c>
      <c r="B22" s="180">
        <v>7366.87639365</v>
      </c>
      <c r="C22" s="180">
        <v>7654.669251190001</v>
      </c>
      <c r="D22" s="180">
        <v>7501.5806448900003</v>
      </c>
      <c r="E22" s="180">
        <v>-153.08860630000072</v>
      </c>
      <c r="F22" s="180">
        <v>134.7042512400003</v>
      </c>
      <c r="G22" s="180">
        <v>-1.9999375711262957</v>
      </c>
      <c r="H22" s="180">
        <v>-23.026115981056179</v>
      </c>
      <c r="I22" s="180">
        <v>-13.442813207548866</v>
      </c>
      <c r="J22" s="181">
        <v>1.828512439222024</v>
      </c>
      <c r="K22" s="152"/>
      <c r="U22" s="152"/>
      <c r="V22" s="152"/>
      <c r="W22" s="152"/>
      <c r="X22" s="152"/>
      <c r="Y22" s="152"/>
      <c r="Z22" s="152"/>
      <c r="AA22" s="152"/>
    </row>
    <row r="23" spans="1:27" ht="16.5">
      <c r="A23" s="121" t="s">
        <v>104</v>
      </c>
      <c r="B23" s="180">
        <v>8390.706270839999</v>
      </c>
      <c r="C23" s="180">
        <v>9520.6789527799992</v>
      </c>
      <c r="D23" s="180">
        <v>10070.237525659999</v>
      </c>
      <c r="E23" s="180">
        <v>549.5585728799997</v>
      </c>
      <c r="F23" s="180">
        <v>1679.53125482</v>
      </c>
      <c r="G23" s="180">
        <v>5.7722624153767015</v>
      </c>
      <c r="H23" s="180">
        <v>6.5756219379052396</v>
      </c>
      <c r="I23" s="180">
        <v>18.460645400398562</v>
      </c>
      <c r="J23" s="181">
        <v>20.016565955321667</v>
      </c>
      <c r="K23" s="152"/>
      <c r="U23" s="152"/>
      <c r="V23" s="152"/>
      <c r="W23" s="152"/>
      <c r="X23" s="152"/>
      <c r="Y23" s="152"/>
      <c r="Z23" s="152"/>
      <c r="AA23" s="152"/>
    </row>
    <row r="24" spans="1:27" ht="16.5">
      <c r="A24" s="121" t="s">
        <v>65</v>
      </c>
      <c r="B24" s="180">
        <v>2778.150695146247</v>
      </c>
      <c r="C24" s="227">
        <v>2951.5408281092214</v>
      </c>
      <c r="D24" s="227">
        <v>3117.2662463484517</v>
      </c>
      <c r="E24" s="227">
        <v>165.72541823923029</v>
      </c>
      <c r="F24" s="227">
        <v>339.11555120220464</v>
      </c>
      <c r="G24" s="227">
        <v>5.6148780549105624</v>
      </c>
      <c r="H24" s="227">
        <v>-1.9458144384326772</v>
      </c>
      <c r="I24" s="227">
        <v>10.957320194607576</v>
      </c>
      <c r="J24" s="181">
        <v>12.20652111473575</v>
      </c>
      <c r="K24" s="152"/>
      <c r="U24" s="152"/>
      <c r="V24" s="152"/>
      <c r="W24" s="152"/>
      <c r="X24" s="152"/>
      <c r="Y24" s="152"/>
      <c r="Z24" s="152"/>
      <c r="AA24" s="152"/>
    </row>
    <row r="25" spans="1:27" ht="16.5">
      <c r="A25" s="121" t="s">
        <v>103</v>
      </c>
      <c r="B25" s="180">
        <v>7324.455485880002</v>
      </c>
      <c r="C25" s="180">
        <v>6970.7116736299995</v>
      </c>
      <c r="D25" s="180">
        <v>7272.0940114499963</v>
      </c>
      <c r="E25" s="180">
        <v>301.38233781999679</v>
      </c>
      <c r="F25" s="180">
        <v>-52.361474430005728</v>
      </c>
      <c r="G25" s="180">
        <v>4.3235519116379066</v>
      </c>
      <c r="H25" s="180">
        <v>-0.50463930420986003</v>
      </c>
      <c r="I25" s="180">
        <v>-0.26498457755047866</v>
      </c>
      <c r="J25" s="181">
        <v>-0.71488555744447524</v>
      </c>
      <c r="K25" s="152"/>
      <c r="U25" s="152"/>
      <c r="V25" s="152"/>
      <c r="W25" s="152"/>
      <c r="X25" s="152"/>
      <c r="Y25" s="152"/>
      <c r="Z25" s="152"/>
      <c r="AA25" s="152"/>
    </row>
    <row r="26" spans="1:27" ht="17.25" thickBot="1">
      <c r="A26" s="128" t="s">
        <v>66</v>
      </c>
      <c r="B26" s="188">
        <v>-542.61082983975803</v>
      </c>
      <c r="C26" s="188">
        <v>-1035.529581382543</v>
      </c>
      <c r="D26" s="188">
        <v>-802.18734839496324</v>
      </c>
      <c r="E26" s="188">
        <v>233.34223298757979</v>
      </c>
      <c r="F26" s="188">
        <v>-259.57651855520521</v>
      </c>
      <c r="G26" s="188">
        <v>-22.533613445986049</v>
      </c>
      <c r="H26" s="188">
        <v>7.8833450641227785</v>
      </c>
      <c r="I26" s="188">
        <v>12.144490289809241</v>
      </c>
      <c r="J26" s="189">
        <v>47.838433050048479</v>
      </c>
      <c r="K26" s="152"/>
      <c r="U26" s="152"/>
      <c r="V26" s="152"/>
      <c r="W26" s="152"/>
      <c r="X26" s="152"/>
      <c r="Y26" s="152"/>
      <c r="Z26" s="152"/>
      <c r="AA26" s="152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  <c r="K27" s="152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  <c r="K28" s="152"/>
    </row>
    <row r="29" spans="1:27" ht="19.5" customHeight="1">
      <c r="A29" s="283" t="s">
        <v>102</v>
      </c>
      <c r="B29" s="284"/>
      <c r="C29" s="284"/>
      <c r="D29" s="284"/>
      <c r="E29" s="284"/>
      <c r="F29" s="284"/>
      <c r="G29" s="284"/>
      <c r="H29" s="284"/>
      <c r="I29" s="284"/>
      <c r="J29" s="285"/>
      <c r="K29" s="152"/>
    </row>
    <row r="30" spans="1:27" ht="19.5" customHeight="1">
      <c r="A30" s="286"/>
      <c r="B30" s="287"/>
      <c r="C30" s="287"/>
      <c r="D30" s="287"/>
      <c r="E30" s="287"/>
      <c r="F30" s="287"/>
      <c r="G30" s="287"/>
      <c r="H30" s="287"/>
      <c r="I30" s="287"/>
      <c r="J30" s="288"/>
      <c r="K30" s="152"/>
    </row>
    <row r="31" spans="1:27" ht="16.5">
      <c r="A31" s="143"/>
      <c r="B31" s="277" t="str">
        <f>B4</f>
        <v>N$ Million</v>
      </c>
      <c r="C31" s="279"/>
      <c r="D31" s="278"/>
      <c r="E31" s="277" t="s">
        <v>1</v>
      </c>
      <c r="F31" s="278"/>
      <c r="G31" s="147" t="s">
        <v>2</v>
      </c>
      <c r="H31" s="277" t="str">
        <f>H4</f>
        <v>Annual percentage change</v>
      </c>
      <c r="I31" s="279"/>
      <c r="J31" s="280"/>
      <c r="K31" s="152"/>
    </row>
    <row r="32" spans="1:27" ht="17.25" thickBot="1">
      <c r="A32" s="144"/>
      <c r="B32" s="149">
        <f>B5</f>
        <v>43524</v>
      </c>
      <c r="C32" s="149">
        <f>C5</f>
        <v>43861</v>
      </c>
      <c r="D32" s="117">
        <f>D5</f>
        <v>43889</v>
      </c>
      <c r="E32" s="149" t="s">
        <v>4</v>
      </c>
      <c r="F32" s="141" t="s">
        <v>5</v>
      </c>
      <c r="G32" s="149" t="s">
        <v>4</v>
      </c>
      <c r="H32" s="118">
        <f>H5</f>
        <v>43829</v>
      </c>
      <c r="I32" s="150">
        <f>I5</f>
        <v>43861</v>
      </c>
      <c r="J32" s="139">
        <f>J5</f>
        <v>43889</v>
      </c>
      <c r="K32" s="152"/>
    </row>
    <row r="33" spans="1:27" ht="17.25" thickTop="1">
      <c r="A33" s="145" t="s">
        <v>50</v>
      </c>
      <c r="B33" s="230">
        <v>147842.35953603621</v>
      </c>
      <c r="C33" s="231">
        <v>159005.12645566612</v>
      </c>
      <c r="D33" s="231">
        <v>157376.54618203189</v>
      </c>
      <c r="E33" s="231">
        <v>-1628.5802736342303</v>
      </c>
      <c r="F33" s="231">
        <v>9534.18664599568</v>
      </c>
      <c r="G33" s="230">
        <v>-1.0242312999186822</v>
      </c>
      <c r="H33" s="231">
        <v>8.2332257104659021</v>
      </c>
      <c r="I33" s="231">
        <v>7.4725749857889951</v>
      </c>
      <c r="J33" s="234">
        <v>6.4488869603516861</v>
      </c>
      <c r="K33" s="152"/>
      <c r="U33" s="152"/>
      <c r="V33" s="152"/>
      <c r="W33" s="152"/>
      <c r="X33" s="152"/>
      <c r="Y33" s="152"/>
      <c r="Z33" s="152"/>
      <c r="AA33" s="152"/>
    </row>
    <row r="34" spans="1:27" ht="16.5">
      <c r="A34" s="121" t="s">
        <v>51</v>
      </c>
      <c r="B34" s="231">
        <v>17908.968817144032</v>
      </c>
      <c r="C34" s="231">
        <v>19757.02448136533</v>
      </c>
      <c r="D34" s="231">
        <v>19707.536041359894</v>
      </c>
      <c r="E34" s="231">
        <v>-49.488440005436132</v>
      </c>
      <c r="F34" s="231">
        <v>1798.5672242158616</v>
      </c>
      <c r="G34" s="231">
        <v>-0.25048528968576989</v>
      </c>
      <c r="H34" s="231">
        <v>10.63803185145791</v>
      </c>
      <c r="I34" s="231">
        <v>8.6946750519754943</v>
      </c>
      <c r="J34" s="234">
        <v>10.042829615595267</v>
      </c>
      <c r="K34" s="152"/>
      <c r="U34" s="152"/>
      <c r="V34" s="152"/>
      <c r="W34" s="152"/>
      <c r="X34" s="152"/>
      <c r="Y34" s="152"/>
      <c r="Z34" s="152"/>
      <c r="AA34" s="152"/>
    </row>
    <row r="35" spans="1:27" ht="16.5">
      <c r="A35" s="123" t="s">
        <v>67</v>
      </c>
      <c r="B35" s="232">
        <v>128.88290563839351</v>
      </c>
      <c r="C35" s="232">
        <v>145.92163613616901</v>
      </c>
      <c r="D35" s="232">
        <v>122.27244965021127</v>
      </c>
      <c r="E35" s="232">
        <v>-23.649186485957742</v>
      </c>
      <c r="F35" s="232">
        <v>-6.6104559881822382</v>
      </c>
      <c r="G35" s="232">
        <v>-16.206771738694826</v>
      </c>
      <c r="H35" s="232">
        <v>-15.265604790067187</v>
      </c>
      <c r="I35" s="232">
        <v>14.05127708661766</v>
      </c>
      <c r="J35" s="235">
        <v>-5.1290401589247097</v>
      </c>
      <c r="K35" s="152"/>
      <c r="U35" s="152"/>
      <c r="V35" s="152"/>
      <c r="W35" s="152"/>
      <c r="X35" s="152"/>
      <c r="Y35" s="152"/>
      <c r="Z35" s="152"/>
      <c r="AA35" s="152"/>
    </row>
    <row r="36" spans="1:27" ht="16.5">
      <c r="A36" s="123" t="s">
        <v>52</v>
      </c>
      <c r="B36" s="232">
        <v>8504.0922270670053</v>
      </c>
      <c r="C36" s="232">
        <v>9050.8254289141551</v>
      </c>
      <c r="D36" s="232">
        <v>9154.6355965415132</v>
      </c>
      <c r="E36" s="232">
        <v>103.81016762735817</v>
      </c>
      <c r="F36" s="232">
        <v>650.54336947450793</v>
      </c>
      <c r="G36" s="232">
        <v>1.1469690631278979</v>
      </c>
      <c r="H36" s="232">
        <v>-3.1290378573570479</v>
      </c>
      <c r="I36" s="232">
        <v>9.3276542464471959</v>
      </c>
      <c r="J36" s="235">
        <v>7.6497685126690556</v>
      </c>
      <c r="K36" s="152"/>
      <c r="U36" s="152"/>
      <c r="V36" s="152"/>
      <c r="W36" s="152"/>
      <c r="X36" s="152"/>
      <c r="Y36" s="152"/>
      <c r="Z36" s="152"/>
      <c r="AA36" s="152"/>
    </row>
    <row r="37" spans="1:27" ht="16.5">
      <c r="A37" s="123" t="s">
        <v>68</v>
      </c>
      <c r="B37" s="232">
        <v>1129.4516097200001</v>
      </c>
      <c r="C37" s="232">
        <v>919.99964853000006</v>
      </c>
      <c r="D37" s="232">
        <v>925.45955772000002</v>
      </c>
      <c r="E37" s="232">
        <v>5.4599091899999621</v>
      </c>
      <c r="F37" s="232">
        <v>-203.99205200000006</v>
      </c>
      <c r="G37" s="232">
        <v>0.59346861694176312</v>
      </c>
      <c r="H37" s="232">
        <v>-15.007720890292489</v>
      </c>
      <c r="I37" s="232">
        <v>-17.898842734525701</v>
      </c>
      <c r="J37" s="235">
        <v>-18.061159083262652</v>
      </c>
      <c r="K37" s="152"/>
      <c r="U37" s="152"/>
      <c r="V37" s="152"/>
      <c r="W37" s="152"/>
      <c r="X37" s="152"/>
      <c r="Y37" s="152"/>
      <c r="Z37" s="152"/>
      <c r="AA37" s="152"/>
    </row>
    <row r="38" spans="1:27" ht="16.5">
      <c r="A38" s="123" t="s">
        <v>69</v>
      </c>
      <c r="B38" s="232">
        <v>8146.5420747186345</v>
      </c>
      <c r="C38" s="232">
        <v>9640.2777677850063</v>
      </c>
      <c r="D38" s="232">
        <v>9505.1684374481702</v>
      </c>
      <c r="E38" s="232">
        <v>-135.10933033683614</v>
      </c>
      <c r="F38" s="232">
        <v>1358.6263627295357</v>
      </c>
      <c r="G38" s="232">
        <v>-1.4015086866929494</v>
      </c>
      <c r="H38" s="232">
        <v>29.649766532706508</v>
      </c>
      <c r="I38" s="232">
        <v>11.454874361467034</v>
      </c>
      <c r="J38" s="235">
        <v>16.677338068943314</v>
      </c>
      <c r="K38" s="152"/>
      <c r="U38" s="152"/>
      <c r="V38" s="152"/>
      <c r="W38" s="152"/>
      <c r="X38" s="152"/>
      <c r="Y38" s="152"/>
      <c r="Z38" s="152"/>
      <c r="AA38" s="152"/>
    </row>
    <row r="39" spans="1:27" ht="16.5">
      <c r="A39" s="121" t="s">
        <v>55</v>
      </c>
      <c r="B39" s="231">
        <v>129933.39071889219</v>
      </c>
      <c r="C39" s="231">
        <v>139248.10197430078</v>
      </c>
      <c r="D39" s="231">
        <v>137669.01014067201</v>
      </c>
      <c r="E39" s="231">
        <v>-1579.0918336287723</v>
      </c>
      <c r="F39" s="231">
        <v>7735.6194217798184</v>
      </c>
      <c r="G39" s="231">
        <v>-1.1340131831170055</v>
      </c>
      <c r="H39" s="231">
        <v>7.9197821748303738</v>
      </c>
      <c r="I39" s="231">
        <v>7.3014016367209251</v>
      </c>
      <c r="J39" s="234">
        <v>5.9535269409813623</v>
      </c>
      <c r="K39" s="152"/>
      <c r="U39" s="152"/>
      <c r="V39" s="152"/>
      <c r="W39" s="152"/>
      <c r="X39" s="152"/>
      <c r="Y39" s="152"/>
      <c r="Z39" s="152"/>
      <c r="AA39" s="152"/>
    </row>
    <row r="40" spans="1:27" ht="16.5">
      <c r="A40" s="123" t="s">
        <v>70</v>
      </c>
      <c r="B40" s="232">
        <v>6055.5010886516066</v>
      </c>
      <c r="C40" s="232">
        <v>4429.5497865538309</v>
      </c>
      <c r="D40" s="232">
        <v>3154.5079059697891</v>
      </c>
      <c r="E40" s="232">
        <v>-1275.0418805840418</v>
      </c>
      <c r="F40" s="232">
        <v>-2900.9931826818174</v>
      </c>
      <c r="G40" s="232">
        <v>-28.784909122243292</v>
      </c>
      <c r="H40" s="232">
        <v>-19.443581378930588</v>
      </c>
      <c r="I40" s="232">
        <v>-31.043873813179516</v>
      </c>
      <c r="J40" s="235">
        <v>-47.906740337615702</v>
      </c>
      <c r="K40" s="152"/>
      <c r="U40" s="152"/>
      <c r="V40" s="152"/>
      <c r="W40" s="152"/>
      <c r="X40" s="152"/>
      <c r="Y40" s="152"/>
      <c r="Z40" s="152"/>
      <c r="AA40" s="152"/>
    </row>
    <row r="41" spans="1:27" ht="16.5">
      <c r="A41" s="123" t="s">
        <v>57</v>
      </c>
      <c r="B41" s="232">
        <v>19258.00083550873</v>
      </c>
      <c r="C41" s="232">
        <v>24039.891028013226</v>
      </c>
      <c r="D41" s="232">
        <v>23649.991654580568</v>
      </c>
      <c r="E41" s="232">
        <v>-389.89937343265774</v>
      </c>
      <c r="F41" s="232">
        <v>4391.9908190718379</v>
      </c>
      <c r="G41" s="232">
        <v>-1.6218849452283877</v>
      </c>
      <c r="H41" s="232">
        <v>26.052421762919664</v>
      </c>
      <c r="I41" s="232">
        <v>24.802252585582124</v>
      </c>
      <c r="J41" s="235">
        <v>22.80605789035846</v>
      </c>
      <c r="K41" s="152"/>
      <c r="U41" s="152"/>
      <c r="V41" s="152"/>
      <c r="W41" s="152"/>
      <c r="X41" s="152"/>
      <c r="Y41" s="152"/>
      <c r="Z41" s="152"/>
      <c r="AA41" s="152"/>
    </row>
    <row r="42" spans="1:27" ht="16.5">
      <c r="A42" s="123" t="s">
        <v>10</v>
      </c>
      <c r="B42" s="232">
        <v>5842.5081279007845</v>
      </c>
      <c r="C42" s="232">
        <v>5849.8056810286744</v>
      </c>
      <c r="D42" s="232">
        <v>6199.4922547658653</v>
      </c>
      <c r="E42" s="232">
        <v>349.68657373719088</v>
      </c>
      <c r="F42" s="232">
        <v>356.98412686508073</v>
      </c>
      <c r="G42" s="232">
        <v>5.9777468313391751</v>
      </c>
      <c r="H42" s="232">
        <v>11.287352948574522</v>
      </c>
      <c r="I42" s="232">
        <v>5.8400875475875864</v>
      </c>
      <c r="J42" s="235">
        <v>6.1101177619301836</v>
      </c>
      <c r="K42" s="152"/>
      <c r="U42" s="152"/>
      <c r="V42" s="152"/>
      <c r="W42" s="152"/>
      <c r="X42" s="152"/>
      <c r="Y42" s="152"/>
      <c r="Z42" s="152"/>
      <c r="AA42" s="152"/>
    </row>
    <row r="43" spans="1:27" ht="16.5">
      <c r="A43" s="123" t="s">
        <v>71</v>
      </c>
      <c r="B43" s="232">
        <v>417.51057866000002</v>
      </c>
      <c r="C43" s="232">
        <v>367.38833226999998</v>
      </c>
      <c r="D43" s="232">
        <v>344.48548438999995</v>
      </c>
      <c r="E43" s="232">
        <v>-22.902847880000024</v>
      </c>
      <c r="F43" s="232">
        <v>-73.025094270000068</v>
      </c>
      <c r="G43" s="232">
        <v>-6.2339616880288702</v>
      </c>
      <c r="H43" s="232">
        <v>-8.7543647768048771</v>
      </c>
      <c r="I43" s="232">
        <v>-6.4682012527392629</v>
      </c>
      <c r="J43" s="235">
        <v>-17.490597365071338</v>
      </c>
      <c r="K43" s="152"/>
      <c r="U43" s="152"/>
      <c r="V43" s="152"/>
      <c r="W43" s="152"/>
      <c r="X43" s="152"/>
      <c r="Y43" s="152"/>
      <c r="Z43" s="152"/>
      <c r="AA43" s="152"/>
    </row>
    <row r="44" spans="1:27" ht="16.5">
      <c r="A44" s="123" t="s">
        <v>12</v>
      </c>
      <c r="B44" s="232">
        <v>1001.83399832907</v>
      </c>
      <c r="C44" s="232">
        <v>1083.2942853224883</v>
      </c>
      <c r="D44" s="232">
        <v>1020.9000646455092</v>
      </c>
      <c r="E44" s="232">
        <v>-62.394220676979103</v>
      </c>
      <c r="F44" s="232">
        <v>19.066066316439219</v>
      </c>
      <c r="G44" s="232">
        <v>-5.7596741275529553</v>
      </c>
      <c r="H44" s="232">
        <v>-36.857814462570651</v>
      </c>
      <c r="I44" s="232">
        <v>-21.284031733347234</v>
      </c>
      <c r="J44" s="235">
        <v>1.9031163194939325</v>
      </c>
      <c r="K44" s="152"/>
      <c r="U44" s="152"/>
      <c r="V44" s="152"/>
      <c r="W44" s="152"/>
      <c r="X44" s="152"/>
      <c r="Y44" s="152"/>
      <c r="Z44" s="152"/>
      <c r="AA44" s="152"/>
    </row>
    <row r="45" spans="1:27" ht="16.5">
      <c r="A45" s="123" t="s">
        <v>72</v>
      </c>
      <c r="B45" s="232">
        <v>42134.837860481559</v>
      </c>
      <c r="C45" s="232">
        <v>44747.249270916589</v>
      </c>
      <c r="D45" s="232">
        <v>44269.652121704952</v>
      </c>
      <c r="E45" s="232">
        <v>-477.59714921163686</v>
      </c>
      <c r="F45" s="232">
        <v>2134.8142612233933</v>
      </c>
      <c r="G45" s="232">
        <v>-1.0673218063530214</v>
      </c>
      <c r="H45" s="232">
        <v>6.7326200940995591</v>
      </c>
      <c r="I45" s="232">
        <v>6.7142793132370713</v>
      </c>
      <c r="J45" s="235">
        <v>5.0666250770734536</v>
      </c>
      <c r="K45" s="152"/>
      <c r="U45" s="152"/>
      <c r="V45" s="152"/>
      <c r="W45" s="152"/>
      <c r="X45" s="152"/>
      <c r="Y45" s="152"/>
      <c r="Z45" s="152"/>
      <c r="AA45" s="152"/>
    </row>
    <row r="46" spans="1:27" ht="16.5">
      <c r="A46" s="123" t="s">
        <v>14</v>
      </c>
      <c r="B46" s="232">
        <v>55223.198229360431</v>
      </c>
      <c r="C46" s="232">
        <v>58730.923590195976</v>
      </c>
      <c r="D46" s="232">
        <v>59029.980654615327</v>
      </c>
      <c r="E46" s="232">
        <v>299.05706441935035</v>
      </c>
      <c r="F46" s="232">
        <v>3806.7824252548962</v>
      </c>
      <c r="G46" s="232">
        <v>0.50919864040631069</v>
      </c>
      <c r="H46" s="232">
        <v>7.2848024280380628</v>
      </c>
      <c r="I46" s="232">
        <v>7.0581443066575673</v>
      </c>
      <c r="J46" s="235">
        <v>6.8934479481685571</v>
      </c>
      <c r="K46" s="152"/>
      <c r="U46" s="152"/>
      <c r="V46" s="152"/>
      <c r="W46" s="152"/>
      <c r="X46" s="152"/>
      <c r="Y46" s="152"/>
      <c r="Z46" s="152"/>
      <c r="AA46" s="152"/>
    </row>
    <row r="47" spans="1:27" ht="16.5">
      <c r="A47" s="124"/>
      <c r="B47" s="231"/>
      <c r="C47" s="231"/>
      <c r="D47" s="231"/>
      <c r="E47" s="231"/>
      <c r="F47" s="231"/>
      <c r="G47" s="231"/>
      <c r="H47" s="231"/>
      <c r="I47" s="231"/>
      <c r="J47" s="234"/>
      <c r="K47" s="152"/>
      <c r="U47" s="152"/>
      <c r="V47" s="152"/>
      <c r="W47" s="152"/>
      <c r="X47" s="152"/>
      <c r="Y47" s="152"/>
      <c r="Z47" s="152"/>
      <c r="AA47" s="152"/>
    </row>
    <row r="48" spans="1:27" ht="16.5">
      <c r="A48" s="121" t="s">
        <v>59</v>
      </c>
      <c r="B48" s="231">
        <v>147842.35956857074</v>
      </c>
      <c r="C48" s="231">
        <v>159005.12537805684</v>
      </c>
      <c r="D48" s="231">
        <v>157376.54591762691</v>
      </c>
      <c r="E48" s="231">
        <v>-1628.5794604299299</v>
      </c>
      <c r="F48" s="231">
        <v>9534.1863490561664</v>
      </c>
      <c r="G48" s="231">
        <v>-1.0242307954273429</v>
      </c>
      <c r="H48" s="231">
        <v>8.2332263843907469</v>
      </c>
      <c r="I48" s="231">
        <v>7.4725746070183163</v>
      </c>
      <c r="J48" s="234">
        <v>6.4488867580837734</v>
      </c>
      <c r="K48" s="152"/>
      <c r="U48" s="152"/>
      <c r="V48" s="152"/>
      <c r="W48" s="152"/>
      <c r="X48" s="152"/>
      <c r="Y48" s="152"/>
      <c r="Z48" s="152"/>
      <c r="AA48" s="152"/>
    </row>
    <row r="49" spans="1:27" ht="16.5">
      <c r="A49" s="121" t="s">
        <v>73</v>
      </c>
      <c r="B49" s="231">
        <v>7014.0922337499997</v>
      </c>
      <c r="C49" s="231">
        <v>6847.1349045199995</v>
      </c>
      <c r="D49" s="231">
        <v>7632.8350776399993</v>
      </c>
      <c r="E49" s="231">
        <v>785.70017311999982</v>
      </c>
      <c r="F49" s="231">
        <v>618.74284388999968</v>
      </c>
      <c r="G49" s="231">
        <v>11.47487502548455</v>
      </c>
      <c r="H49" s="231">
        <v>-0.56735009988764773</v>
      </c>
      <c r="I49" s="231">
        <v>-7.7347185464991099</v>
      </c>
      <c r="J49" s="234">
        <v>8.82142440204548</v>
      </c>
      <c r="K49" s="152"/>
      <c r="U49" s="152"/>
      <c r="V49" s="152"/>
      <c r="W49" s="152"/>
      <c r="X49" s="152"/>
      <c r="Y49" s="152"/>
      <c r="Z49" s="152"/>
      <c r="AA49" s="152"/>
    </row>
    <row r="50" spans="1:27" ht="16.5">
      <c r="A50" s="123" t="s">
        <v>52</v>
      </c>
      <c r="B50" s="232">
        <v>3916.590409949999</v>
      </c>
      <c r="C50" s="232">
        <v>4082.3526615599999</v>
      </c>
      <c r="D50" s="232">
        <v>4456.5865446499993</v>
      </c>
      <c r="E50" s="232">
        <v>374.23388308999938</v>
      </c>
      <c r="F50" s="232">
        <v>539.99613470000031</v>
      </c>
      <c r="G50" s="232">
        <v>9.1671130378773427</v>
      </c>
      <c r="H50" s="232">
        <v>10.863338561974871</v>
      </c>
      <c r="I50" s="232">
        <v>-2.9580513082401438</v>
      </c>
      <c r="J50" s="235">
        <v>13.787403792036912</v>
      </c>
      <c r="K50" s="152"/>
      <c r="U50" s="152"/>
      <c r="V50" s="152"/>
      <c r="W50" s="152"/>
      <c r="X50" s="152"/>
      <c r="Y50" s="152"/>
      <c r="Z50" s="152"/>
      <c r="AA50" s="152"/>
    </row>
    <row r="51" spans="1:27" ht="16.5">
      <c r="A51" s="123" t="s">
        <v>74</v>
      </c>
      <c r="B51" s="232">
        <v>560.83862975</v>
      </c>
      <c r="C51" s="232">
        <v>451.23404973000004</v>
      </c>
      <c r="D51" s="232">
        <v>453.00244822000002</v>
      </c>
      <c r="E51" s="232">
        <v>1.7683984899999814</v>
      </c>
      <c r="F51" s="232">
        <v>-107.83618152999998</v>
      </c>
      <c r="G51" s="232">
        <v>0.39190271457974291</v>
      </c>
      <c r="H51" s="232">
        <v>-18.376202750791691</v>
      </c>
      <c r="I51" s="232">
        <v>-18.940217118902893</v>
      </c>
      <c r="J51" s="235">
        <v>-19.227666535393467</v>
      </c>
      <c r="K51" s="152"/>
      <c r="U51" s="152"/>
      <c r="V51" s="152"/>
      <c r="W51" s="152"/>
      <c r="X51" s="152"/>
      <c r="Y51" s="152"/>
      <c r="Z51" s="152"/>
      <c r="AA51" s="152"/>
    </row>
    <row r="52" spans="1:27" ht="16.5">
      <c r="A52" s="123" t="s">
        <v>68</v>
      </c>
      <c r="B52" s="232">
        <v>465.11147554000001</v>
      </c>
      <c r="C52" s="232">
        <v>575.40937527000006</v>
      </c>
      <c r="D52" s="232">
        <v>871.97699994000004</v>
      </c>
      <c r="E52" s="232">
        <v>296.56762466999999</v>
      </c>
      <c r="F52" s="232">
        <v>406.86552440000003</v>
      </c>
      <c r="G52" s="232">
        <v>51.540283738137077</v>
      </c>
      <c r="H52" s="232">
        <v>-14.046486201743676</v>
      </c>
      <c r="I52" s="232">
        <v>22.035866118024927</v>
      </c>
      <c r="J52" s="235">
        <v>87.4769911724118</v>
      </c>
      <c r="K52" s="152"/>
      <c r="U52" s="152"/>
      <c r="V52" s="152"/>
      <c r="W52" s="152"/>
      <c r="X52" s="152"/>
      <c r="Y52" s="152"/>
      <c r="Z52" s="152"/>
      <c r="AA52" s="152"/>
    </row>
    <row r="53" spans="1:27" ht="16.5">
      <c r="A53" s="123" t="s">
        <v>75</v>
      </c>
      <c r="B53" s="232">
        <v>2071.5517185100002</v>
      </c>
      <c r="C53" s="232">
        <v>1738.1388179599999</v>
      </c>
      <c r="D53" s="232">
        <v>1851.2690848300001</v>
      </c>
      <c r="E53" s="232">
        <v>113.13026687000024</v>
      </c>
      <c r="F53" s="232">
        <v>-220.28263368000012</v>
      </c>
      <c r="G53" s="232">
        <v>6.5087014743032938</v>
      </c>
      <c r="H53" s="232">
        <v>-14.649340282851014</v>
      </c>
      <c r="I53" s="232">
        <v>-20.493914052240541</v>
      </c>
      <c r="J53" s="235">
        <v>-10.633701862796954</v>
      </c>
      <c r="K53" s="152"/>
      <c r="U53" s="152"/>
      <c r="V53" s="152"/>
      <c r="W53" s="152"/>
      <c r="X53" s="152"/>
      <c r="Y53" s="152"/>
      <c r="Z53" s="152"/>
      <c r="AA53" s="152"/>
    </row>
    <row r="54" spans="1:27" ht="16.5">
      <c r="A54" s="121" t="s">
        <v>76</v>
      </c>
      <c r="B54" s="231">
        <v>140828.26733482073</v>
      </c>
      <c r="C54" s="231">
        <v>152157.99047353683</v>
      </c>
      <c r="D54" s="231">
        <v>149743.71083998692</v>
      </c>
      <c r="E54" s="231">
        <v>-2414.2796335499152</v>
      </c>
      <c r="F54" s="231">
        <v>8915.4435051661858</v>
      </c>
      <c r="G54" s="231">
        <v>-1.5866926383795885</v>
      </c>
      <c r="H54" s="231">
        <v>8.6760225942828129</v>
      </c>
      <c r="I54" s="231">
        <v>8.2756541141089315</v>
      </c>
      <c r="J54" s="234">
        <v>6.3307201557551025</v>
      </c>
      <c r="K54" s="152"/>
      <c r="U54" s="152"/>
      <c r="V54" s="152"/>
      <c r="W54" s="152"/>
      <c r="X54" s="152"/>
      <c r="Y54" s="152"/>
      <c r="Z54" s="152"/>
      <c r="AA54" s="152"/>
    </row>
    <row r="55" spans="1:27" ht="16.5">
      <c r="A55" s="121" t="s">
        <v>77</v>
      </c>
      <c r="B55" s="231">
        <v>100795.98327933971</v>
      </c>
      <c r="C55" s="231">
        <v>111984.63649393398</v>
      </c>
      <c r="D55" s="231">
        <v>111212.31541772223</v>
      </c>
      <c r="E55" s="231">
        <v>-772.32107621175237</v>
      </c>
      <c r="F55" s="231">
        <v>10416.332138382524</v>
      </c>
      <c r="G55" s="231">
        <v>-0.68966699396625586</v>
      </c>
      <c r="H55" s="231">
        <v>10.900524898176187</v>
      </c>
      <c r="I55" s="231">
        <v>11.020303523801061</v>
      </c>
      <c r="J55" s="234">
        <v>10.334074632235428</v>
      </c>
      <c r="K55" s="152"/>
      <c r="U55" s="152"/>
      <c r="V55" s="152"/>
      <c r="W55" s="152"/>
      <c r="X55" s="152"/>
      <c r="Y55" s="152"/>
      <c r="Z55" s="152"/>
      <c r="AA55" s="152"/>
    </row>
    <row r="56" spans="1:27" ht="15">
      <c r="A56" s="125" t="s">
        <v>78</v>
      </c>
      <c r="B56" s="232">
        <v>48920.017622321779</v>
      </c>
      <c r="C56" s="232">
        <v>53604.214384839244</v>
      </c>
      <c r="D56" s="232">
        <v>51369.95912030105</v>
      </c>
      <c r="E56" s="232">
        <v>-2234.2552645381948</v>
      </c>
      <c r="F56" s="232">
        <v>2449.9414979792709</v>
      </c>
      <c r="G56" s="232">
        <v>-4.1680589673376574</v>
      </c>
      <c r="H56" s="232">
        <v>11.590412359641462</v>
      </c>
      <c r="I56" s="232">
        <v>12.265329800096254</v>
      </c>
      <c r="J56" s="235">
        <v>5.0080552237196798</v>
      </c>
      <c r="K56" s="152"/>
      <c r="U56" s="152"/>
      <c r="V56" s="152"/>
      <c r="W56" s="152"/>
      <c r="X56" s="152"/>
      <c r="Y56" s="152"/>
      <c r="Z56" s="152"/>
      <c r="AA56" s="152"/>
    </row>
    <row r="57" spans="1:27" ht="15">
      <c r="A57" s="125" t="s">
        <v>75</v>
      </c>
      <c r="B57" s="232">
        <v>51875.965657017929</v>
      </c>
      <c r="C57" s="232">
        <v>58380.422109094739</v>
      </c>
      <c r="D57" s="232">
        <v>59842.356297421182</v>
      </c>
      <c r="E57" s="232">
        <v>1461.9341883264424</v>
      </c>
      <c r="F57" s="232">
        <v>7966.3906404032532</v>
      </c>
      <c r="G57" s="232">
        <v>2.5041514526814126</v>
      </c>
      <c r="H57" s="232">
        <v>10.268767908063879</v>
      </c>
      <c r="I57" s="232">
        <v>9.901208324121356</v>
      </c>
      <c r="J57" s="235">
        <v>15.356611755574207</v>
      </c>
      <c r="K57" s="152"/>
      <c r="U57" s="152"/>
      <c r="V57" s="152"/>
      <c r="W57" s="152"/>
      <c r="X57" s="152"/>
      <c r="Y57" s="152"/>
      <c r="Z57" s="152"/>
      <c r="AA57" s="152"/>
    </row>
    <row r="58" spans="1:27" ht="16.5">
      <c r="A58" s="121" t="s">
        <v>79</v>
      </c>
      <c r="B58" s="231">
        <v>2928.7734552000002</v>
      </c>
      <c r="C58" s="231">
        <v>3185.7684408499995</v>
      </c>
      <c r="D58" s="231">
        <v>3352.8554829900004</v>
      </c>
      <c r="E58" s="231">
        <v>167.0870421400009</v>
      </c>
      <c r="F58" s="231">
        <v>424.08202779000021</v>
      </c>
      <c r="G58" s="231">
        <v>5.244795572631773</v>
      </c>
      <c r="H58" s="231">
        <v>-16.481078211667921</v>
      </c>
      <c r="I58" s="231">
        <v>7.9970373333039504</v>
      </c>
      <c r="J58" s="234">
        <v>14.479850841212993</v>
      </c>
      <c r="K58" s="152"/>
      <c r="U58" s="152"/>
      <c r="V58" s="152"/>
      <c r="W58" s="152"/>
      <c r="X58" s="152"/>
      <c r="Y58" s="152"/>
      <c r="Z58" s="152"/>
      <c r="AA58" s="152"/>
    </row>
    <row r="59" spans="1:27" ht="16.5">
      <c r="A59" s="121" t="s">
        <v>80</v>
      </c>
      <c r="B59" s="231">
        <v>0</v>
      </c>
      <c r="C59" s="231">
        <v>0</v>
      </c>
      <c r="D59" s="231">
        <v>0</v>
      </c>
      <c r="E59" s="231">
        <v>0</v>
      </c>
      <c r="F59" s="231">
        <v>0</v>
      </c>
      <c r="G59" s="231">
        <v>0</v>
      </c>
      <c r="H59" s="231">
        <v>0</v>
      </c>
      <c r="I59" s="231">
        <v>0</v>
      </c>
      <c r="J59" s="234">
        <v>0</v>
      </c>
      <c r="K59" s="152"/>
      <c r="U59" s="152"/>
      <c r="V59" s="152"/>
      <c r="W59" s="152"/>
      <c r="X59" s="152"/>
      <c r="Y59" s="152"/>
      <c r="Z59" s="152"/>
      <c r="AA59" s="152"/>
    </row>
    <row r="60" spans="1:27" ht="16.5">
      <c r="A60" s="121" t="s">
        <v>81</v>
      </c>
      <c r="B60" s="231">
        <v>28116.903381910004</v>
      </c>
      <c r="C60" s="231">
        <v>27480.743898139997</v>
      </c>
      <c r="D60" s="231">
        <v>27002.8582914</v>
      </c>
      <c r="E60" s="231">
        <v>-477.88560673999746</v>
      </c>
      <c r="F60" s="231">
        <v>-1114.0450905100042</v>
      </c>
      <c r="G60" s="231">
        <v>-1.7389835170085917</v>
      </c>
      <c r="H60" s="231">
        <v>-0.31790331833111907</v>
      </c>
      <c r="I60" s="231">
        <v>1.4520672785762372</v>
      </c>
      <c r="J60" s="234">
        <v>-3.9621898449413351</v>
      </c>
      <c r="K60" s="152"/>
      <c r="U60" s="152"/>
      <c r="V60" s="152"/>
      <c r="W60" s="152"/>
      <c r="X60" s="152"/>
      <c r="Y60" s="152"/>
      <c r="Z60" s="152"/>
      <c r="AA60" s="152"/>
    </row>
    <row r="61" spans="1:27" ht="16.5">
      <c r="A61" s="121" t="s">
        <v>82</v>
      </c>
      <c r="B61" s="231">
        <v>2038.4561174199998</v>
      </c>
      <c r="C61" s="231">
        <v>1988.9354936499999</v>
      </c>
      <c r="D61" s="231">
        <v>1948.5932504900002</v>
      </c>
      <c r="E61" s="231">
        <v>-40.342243159999725</v>
      </c>
      <c r="F61" s="231">
        <v>-89.862866929999655</v>
      </c>
      <c r="G61" s="231">
        <v>-2.0283334119582435</v>
      </c>
      <c r="H61" s="231">
        <v>74.406448968706997</v>
      </c>
      <c r="I61" s="231">
        <v>-20.397309338698889</v>
      </c>
      <c r="J61" s="234">
        <v>-4.4083787804927539</v>
      </c>
      <c r="K61" s="152"/>
      <c r="U61" s="152"/>
      <c r="V61" s="152"/>
      <c r="W61" s="152"/>
      <c r="X61" s="152"/>
      <c r="Y61" s="152"/>
      <c r="Z61" s="152"/>
      <c r="AA61" s="152"/>
    </row>
    <row r="62" spans="1:27" ht="16.5">
      <c r="A62" s="121" t="s">
        <v>83</v>
      </c>
      <c r="B62" s="231">
        <v>708.51420665000001</v>
      </c>
      <c r="C62" s="231">
        <v>1453.92001351</v>
      </c>
      <c r="D62" s="231">
        <v>958.00590327000009</v>
      </c>
      <c r="E62" s="231">
        <v>-495.9141102399999</v>
      </c>
      <c r="F62" s="231">
        <v>249.49169662000008</v>
      </c>
      <c r="G62" s="231">
        <v>-34.108761529651304</v>
      </c>
      <c r="H62" s="231">
        <v>-50.670373766491409</v>
      </c>
      <c r="I62" s="231">
        <v>-38.086421725202094</v>
      </c>
      <c r="J62" s="234">
        <v>35.213365417137908</v>
      </c>
      <c r="K62" s="152"/>
      <c r="U62" s="152"/>
      <c r="V62" s="152"/>
      <c r="W62" s="152"/>
      <c r="X62" s="152"/>
      <c r="Y62" s="152"/>
      <c r="Z62" s="152"/>
      <c r="AA62" s="152"/>
    </row>
    <row r="63" spans="1:27" ht="16.5">
      <c r="A63" s="121" t="s">
        <v>68</v>
      </c>
      <c r="B63" s="231">
        <v>1.1419999999999999</v>
      </c>
      <c r="C63" s="231">
        <v>8.5299601799999998</v>
      </c>
      <c r="D63" s="231">
        <v>8.5628014499999985</v>
      </c>
      <c r="E63" s="231">
        <v>3.2841269999998701E-2</v>
      </c>
      <c r="F63" s="231">
        <v>7.420801449999999</v>
      </c>
      <c r="G63" s="231">
        <v>0.3850108242826451</v>
      </c>
      <c r="H63" s="231">
        <v>643.87061646234679</v>
      </c>
      <c r="I63" s="231">
        <v>646.93171453590196</v>
      </c>
      <c r="J63" s="234">
        <v>649.80748248686507</v>
      </c>
      <c r="K63" s="152"/>
      <c r="U63" s="152"/>
      <c r="V63" s="152"/>
      <c r="W63" s="152"/>
      <c r="X63" s="152"/>
      <c r="Y63" s="152"/>
      <c r="Z63" s="152"/>
      <c r="AA63" s="152"/>
    </row>
    <row r="64" spans="1:27" ht="16.5">
      <c r="A64" s="121" t="s">
        <v>84</v>
      </c>
      <c r="B64" s="231">
        <v>562.25235299999997</v>
      </c>
      <c r="C64" s="231">
        <v>164.56779299999999</v>
      </c>
      <c r="D64" s="231">
        <v>114.61648000000001</v>
      </c>
      <c r="E64" s="231">
        <v>-49.951312999999985</v>
      </c>
      <c r="F64" s="231">
        <v>-447.63587299999995</v>
      </c>
      <c r="G64" s="231">
        <v>-30.353030863092386</v>
      </c>
      <c r="H64" s="231">
        <v>-14.165752355479171</v>
      </c>
      <c r="I64" s="231">
        <v>-82.652526796924377</v>
      </c>
      <c r="J64" s="234">
        <v>-79.614762056851717</v>
      </c>
      <c r="K64" s="152"/>
      <c r="U64" s="152"/>
      <c r="V64" s="152"/>
      <c r="W64" s="152"/>
      <c r="X64" s="152"/>
      <c r="Y64" s="152"/>
      <c r="Z64" s="152"/>
      <c r="AA64" s="152"/>
    </row>
    <row r="65" spans="1:27" ht="16.5">
      <c r="A65" s="121" t="s">
        <v>105</v>
      </c>
      <c r="B65" s="231">
        <v>19413.962578429997</v>
      </c>
      <c r="C65" s="231">
        <v>21688.339406389998</v>
      </c>
      <c r="D65" s="231">
        <v>21765.261352809997</v>
      </c>
      <c r="E65" s="231">
        <v>76.921946419999585</v>
      </c>
      <c r="F65" s="231">
        <v>2351.2987743800004</v>
      </c>
      <c r="G65" s="231">
        <v>0.35466959908114859</v>
      </c>
      <c r="H65" s="231">
        <v>8.7132246011052814</v>
      </c>
      <c r="I65" s="231">
        <v>9.05175778995266</v>
      </c>
      <c r="J65" s="234">
        <v>12.111379966253907</v>
      </c>
      <c r="K65" s="152"/>
      <c r="U65" s="152"/>
      <c r="V65" s="152"/>
      <c r="W65" s="152"/>
      <c r="X65" s="152"/>
      <c r="Y65" s="152"/>
      <c r="Z65" s="152"/>
      <c r="AA65" s="152"/>
    </row>
    <row r="66" spans="1:27" ht="16.5">
      <c r="A66" s="121" t="s">
        <v>66</v>
      </c>
      <c r="B66" s="231">
        <v>-13737.720037128947</v>
      </c>
      <c r="C66" s="231">
        <v>-15797.451026117153</v>
      </c>
      <c r="D66" s="231">
        <v>-16619.358140145276</v>
      </c>
      <c r="E66" s="231">
        <v>-821.90711402812303</v>
      </c>
      <c r="F66" s="231">
        <v>-2881.6381030163284</v>
      </c>
      <c r="G66" s="231">
        <v>5.202783111460846</v>
      </c>
      <c r="H66" s="231">
        <v>-0.71807628085265662</v>
      </c>
      <c r="I66" s="231">
        <v>-1.6491249351148127</v>
      </c>
      <c r="J66" s="234">
        <v>20.976101530880825</v>
      </c>
      <c r="K66" s="152"/>
      <c r="U66" s="152"/>
      <c r="V66" s="152"/>
      <c r="W66" s="152"/>
      <c r="X66" s="152"/>
      <c r="Y66" s="152"/>
      <c r="Z66" s="152"/>
      <c r="AA66" s="152"/>
    </row>
    <row r="67" spans="1:27" ht="15.75" thickBot="1">
      <c r="A67" s="126"/>
      <c r="B67" s="233"/>
      <c r="C67" s="233"/>
      <c r="D67" s="233"/>
      <c r="E67" s="233"/>
      <c r="F67" s="233"/>
      <c r="G67" s="233"/>
      <c r="H67" s="233"/>
      <c r="I67" s="233"/>
      <c r="J67" s="236"/>
      <c r="K67" s="152"/>
    </row>
    <row r="68" spans="1:27">
      <c r="A68" s="110"/>
      <c r="B68" s="127"/>
      <c r="C68" s="127"/>
      <c r="D68" s="127"/>
      <c r="E68" s="127"/>
      <c r="F68" s="127"/>
      <c r="G68" s="127"/>
      <c r="H68" s="110"/>
      <c r="I68" s="110"/>
      <c r="J68" s="110"/>
      <c r="K68" s="152"/>
    </row>
    <row r="69" spans="1:27" ht="13.5" thickBot="1">
      <c r="A69" s="110"/>
      <c r="B69" s="127"/>
      <c r="C69" s="127"/>
      <c r="D69" s="127"/>
      <c r="E69" s="127"/>
      <c r="F69" s="127"/>
      <c r="G69" s="127"/>
      <c r="H69" s="110"/>
      <c r="I69" s="110"/>
      <c r="J69" s="110"/>
      <c r="K69" s="152"/>
    </row>
    <row r="70" spans="1:27" ht="19.5" customHeight="1">
      <c r="A70" s="283" t="s">
        <v>124</v>
      </c>
      <c r="B70" s="284"/>
      <c r="C70" s="284"/>
      <c r="D70" s="284"/>
      <c r="E70" s="284"/>
      <c r="F70" s="284"/>
      <c r="G70" s="284"/>
      <c r="H70" s="284"/>
      <c r="I70" s="284"/>
      <c r="J70" s="285"/>
      <c r="K70" s="152"/>
    </row>
    <row r="71" spans="1:27" ht="19.5" customHeight="1">
      <c r="A71" s="286"/>
      <c r="B71" s="287"/>
      <c r="C71" s="287"/>
      <c r="D71" s="287"/>
      <c r="E71" s="287"/>
      <c r="F71" s="287"/>
      <c r="G71" s="287"/>
      <c r="H71" s="287"/>
      <c r="I71" s="287"/>
      <c r="J71" s="288"/>
      <c r="K71" s="152"/>
    </row>
    <row r="72" spans="1:27" ht="16.5">
      <c r="A72" s="143"/>
      <c r="B72" s="277" t="str">
        <f>B4</f>
        <v>N$ Million</v>
      </c>
      <c r="C72" s="279"/>
      <c r="D72" s="278"/>
      <c r="E72" s="277" t="s">
        <v>1</v>
      </c>
      <c r="F72" s="278"/>
      <c r="G72" s="146" t="s">
        <v>2</v>
      </c>
      <c r="H72" s="277" t="str">
        <f>H4</f>
        <v>Annual percentage change</v>
      </c>
      <c r="I72" s="279"/>
      <c r="J72" s="280"/>
      <c r="K72" s="152"/>
    </row>
    <row r="73" spans="1:27" ht="17.25" thickBot="1">
      <c r="A73" s="144"/>
      <c r="B73" s="142">
        <f>B5</f>
        <v>43524</v>
      </c>
      <c r="C73" s="142">
        <f>C5</f>
        <v>43861</v>
      </c>
      <c r="D73" s="149">
        <f>D5</f>
        <v>43889</v>
      </c>
      <c r="E73" s="149" t="s">
        <v>4</v>
      </c>
      <c r="F73" s="141" t="s">
        <v>5</v>
      </c>
      <c r="G73" s="149" t="s">
        <v>4</v>
      </c>
      <c r="H73" s="142">
        <f>H5</f>
        <v>43829</v>
      </c>
      <c r="I73" s="142">
        <f>I5</f>
        <v>43861</v>
      </c>
      <c r="J73" s="151">
        <f>J5</f>
        <v>43889</v>
      </c>
      <c r="K73" s="152"/>
    </row>
    <row r="74" spans="1:27" ht="17.25" thickTop="1">
      <c r="A74" s="121" t="s">
        <v>50</v>
      </c>
      <c r="B74" s="231">
        <v>154398.86696228487</v>
      </c>
      <c r="C74" s="231">
        <v>166246.72074786975</v>
      </c>
      <c r="D74" s="231">
        <v>165512.49472442715</v>
      </c>
      <c r="E74" s="231">
        <v>-734.22602344260667</v>
      </c>
      <c r="F74" s="231">
        <v>11113.627762142278</v>
      </c>
      <c r="G74" s="231">
        <v>-0.44164842478676292</v>
      </c>
      <c r="H74" s="231">
        <v>7.858229905100103</v>
      </c>
      <c r="I74" s="231">
        <v>10.127968603782662</v>
      </c>
      <c r="J74" s="234">
        <v>7.1979982630682144</v>
      </c>
      <c r="K74" s="152"/>
      <c r="U74" s="152"/>
      <c r="V74" s="152"/>
      <c r="W74" s="152"/>
      <c r="X74" s="152"/>
      <c r="Y74" s="152"/>
      <c r="Z74" s="152"/>
      <c r="AA74" s="152"/>
    </row>
    <row r="75" spans="1:27" ht="16.5">
      <c r="A75" s="121" t="s">
        <v>6</v>
      </c>
      <c r="B75" s="231">
        <v>39859.980922914277</v>
      </c>
      <c r="C75" s="231">
        <v>40982.900609702789</v>
      </c>
      <c r="D75" s="231">
        <v>40359.607081704933</v>
      </c>
      <c r="E75" s="231">
        <v>-623.29352799785556</v>
      </c>
      <c r="F75" s="231">
        <v>499.62615879065561</v>
      </c>
      <c r="G75" s="231">
        <v>-1.5208624053571498</v>
      </c>
      <c r="H75" s="231">
        <v>-4.0410660660704707</v>
      </c>
      <c r="I75" s="231">
        <v>5.3887027472800071</v>
      </c>
      <c r="J75" s="234">
        <v>1.2534530805644124</v>
      </c>
      <c r="K75" s="152"/>
      <c r="U75" s="152"/>
      <c r="V75" s="152"/>
      <c r="W75" s="152"/>
      <c r="X75" s="152"/>
      <c r="Y75" s="152"/>
      <c r="Z75" s="152"/>
      <c r="AA75" s="152"/>
    </row>
    <row r="76" spans="1:27" ht="16.5">
      <c r="A76" s="121" t="s">
        <v>7</v>
      </c>
      <c r="B76" s="231">
        <v>114538.88603937058</v>
      </c>
      <c r="C76" s="231">
        <v>125263.82013816695</v>
      </c>
      <c r="D76" s="231">
        <v>125152.88764272221</v>
      </c>
      <c r="E76" s="231">
        <v>-110.93249544473656</v>
      </c>
      <c r="F76" s="231">
        <v>10614.001603351629</v>
      </c>
      <c r="G76" s="231">
        <v>-8.8559086991253366E-2</v>
      </c>
      <c r="H76" s="231">
        <v>11.81738990173686</v>
      </c>
      <c r="I76" s="231">
        <v>11.772449460470114</v>
      </c>
      <c r="J76" s="234">
        <v>9.2667232678544309</v>
      </c>
      <c r="K76" s="152"/>
      <c r="U76" s="152"/>
      <c r="V76" s="152"/>
      <c r="W76" s="152"/>
      <c r="X76" s="152"/>
      <c r="Y76" s="152"/>
      <c r="Z76" s="152"/>
      <c r="AA76" s="152"/>
    </row>
    <row r="77" spans="1:27" ht="16.5">
      <c r="A77" s="107" t="s">
        <v>85</v>
      </c>
      <c r="B77" s="232">
        <v>9852.6683244387314</v>
      </c>
      <c r="C77" s="232">
        <v>14396.286283173225</v>
      </c>
      <c r="D77" s="232">
        <v>14199.817759200567</v>
      </c>
      <c r="E77" s="232">
        <v>-196.46852397265866</v>
      </c>
      <c r="F77" s="232">
        <v>4347.1494347618354</v>
      </c>
      <c r="G77" s="232">
        <v>-1.3647167061570258</v>
      </c>
      <c r="H77" s="232">
        <v>64.326458464598289</v>
      </c>
      <c r="I77" s="232">
        <v>81.763826404126064</v>
      </c>
      <c r="J77" s="235">
        <v>44.121544454907621</v>
      </c>
      <c r="K77" s="152"/>
      <c r="U77" s="152"/>
      <c r="V77" s="152"/>
      <c r="W77" s="152"/>
      <c r="X77" s="152"/>
      <c r="Y77" s="152"/>
      <c r="Z77" s="152"/>
      <c r="AA77" s="152"/>
    </row>
    <row r="78" spans="1:27" ht="16.5">
      <c r="A78" s="121" t="s">
        <v>86</v>
      </c>
      <c r="B78" s="231">
        <v>104686.21771493184</v>
      </c>
      <c r="C78" s="231">
        <v>110867.53385499373</v>
      </c>
      <c r="D78" s="231">
        <v>110953.06988352165</v>
      </c>
      <c r="E78" s="231">
        <v>85.536028527916642</v>
      </c>
      <c r="F78" s="231">
        <v>6266.8521685898013</v>
      </c>
      <c r="G78" s="231">
        <v>7.7151556956067679E-2</v>
      </c>
      <c r="H78" s="231">
        <v>6.4668280541993823</v>
      </c>
      <c r="I78" s="231">
        <v>6.4497982192974064</v>
      </c>
      <c r="J78" s="234">
        <v>5.9863201722072859</v>
      </c>
      <c r="K78" s="152"/>
      <c r="U78" s="152"/>
      <c r="V78" s="152"/>
      <c r="W78" s="152"/>
      <c r="X78" s="152"/>
      <c r="Y78" s="152"/>
      <c r="Z78" s="152"/>
      <c r="AA78" s="152"/>
    </row>
    <row r="79" spans="1:27" ht="16.5">
      <c r="A79" s="111" t="s">
        <v>10</v>
      </c>
      <c r="B79" s="232">
        <v>5842.5091279007847</v>
      </c>
      <c r="C79" s="232">
        <v>5849.997782028674</v>
      </c>
      <c r="D79" s="232">
        <v>6199.4932557658649</v>
      </c>
      <c r="E79" s="232">
        <v>349.49547373719088</v>
      </c>
      <c r="F79" s="232">
        <v>356.98412786508015</v>
      </c>
      <c r="G79" s="232">
        <v>5.9742838674375065</v>
      </c>
      <c r="H79" s="232">
        <v>11.29117382844133</v>
      </c>
      <c r="I79" s="232">
        <v>5.8435440661218365</v>
      </c>
      <c r="J79" s="235">
        <v>6.1101167332423927</v>
      </c>
      <c r="K79" s="152"/>
      <c r="U79" s="152"/>
      <c r="V79" s="152"/>
      <c r="W79" s="152"/>
      <c r="X79" s="152"/>
      <c r="Y79" s="152"/>
      <c r="Z79" s="152"/>
      <c r="AA79" s="152"/>
    </row>
    <row r="80" spans="1:27" ht="16.5">
      <c r="A80" s="111" t="s">
        <v>11</v>
      </c>
      <c r="B80" s="232">
        <v>417.51057866000002</v>
      </c>
      <c r="C80" s="232">
        <v>367.38833226999998</v>
      </c>
      <c r="D80" s="232">
        <v>344.48548438999995</v>
      </c>
      <c r="E80" s="232">
        <v>-22.902847880000024</v>
      </c>
      <c r="F80" s="232">
        <v>-73.025094270000068</v>
      </c>
      <c r="G80" s="232">
        <v>-6.2339616880288702</v>
      </c>
      <c r="H80" s="232">
        <v>-8.7543647768048771</v>
      </c>
      <c r="I80" s="232">
        <v>-6.4682012527392629</v>
      </c>
      <c r="J80" s="235">
        <v>-17.490597365071338</v>
      </c>
      <c r="K80" s="152"/>
      <c r="U80" s="152"/>
      <c r="V80" s="152"/>
      <c r="W80" s="152"/>
      <c r="X80" s="152"/>
      <c r="Y80" s="152"/>
      <c r="Z80" s="152"/>
      <c r="AA80" s="152"/>
    </row>
    <row r="81" spans="1:27" ht="16.5">
      <c r="A81" s="111" t="s">
        <v>12</v>
      </c>
      <c r="B81" s="232">
        <v>1001.83399832907</v>
      </c>
      <c r="C81" s="232">
        <v>1083.2942853224883</v>
      </c>
      <c r="D81" s="232">
        <v>1020.9000646455092</v>
      </c>
      <c r="E81" s="232">
        <v>-62.394220676979103</v>
      </c>
      <c r="F81" s="232">
        <v>19.066066316439219</v>
      </c>
      <c r="G81" s="232">
        <v>-5.7596741275529553</v>
      </c>
      <c r="H81" s="232">
        <v>-36.857814462570651</v>
      </c>
      <c r="I81" s="232">
        <v>-21.284031733347234</v>
      </c>
      <c r="J81" s="235">
        <v>1.9031163194939325</v>
      </c>
      <c r="K81" s="152"/>
      <c r="U81" s="152"/>
      <c r="V81" s="152"/>
      <c r="W81" s="152"/>
      <c r="X81" s="152"/>
      <c r="Y81" s="152"/>
      <c r="Z81" s="152"/>
      <c r="AA81" s="152"/>
    </row>
    <row r="82" spans="1:27" ht="16.5">
      <c r="A82" s="111" t="s">
        <v>87</v>
      </c>
      <c r="B82" s="232">
        <v>42134.837860481559</v>
      </c>
      <c r="C82" s="232">
        <v>44747.249270916589</v>
      </c>
      <c r="D82" s="232">
        <v>44269.652121704952</v>
      </c>
      <c r="E82" s="232">
        <v>-477.59714921163686</v>
      </c>
      <c r="F82" s="232">
        <v>2134.8142612233933</v>
      </c>
      <c r="G82" s="232">
        <v>-1.0673218063530214</v>
      </c>
      <c r="H82" s="232">
        <v>6.7326200940995591</v>
      </c>
      <c r="I82" s="232">
        <v>6.7142793132370713</v>
      </c>
      <c r="J82" s="235">
        <v>5.0666250770734536</v>
      </c>
      <c r="K82" s="152"/>
      <c r="U82" s="152"/>
      <c r="V82" s="152"/>
      <c r="W82" s="152"/>
      <c r="X82" s="152"/>
      <c r="Y82" s="152"/>
      <c r="Z82" s="152"/>
      <c r="AA82" s="152"/>
    </row>
    <row r="83" spans="1:27" ht="16.5">
      <c r="A83" s="111" t="s">
        <v>14</v>
      </c>
      <c r="B83" s="232">
        <v>55289.526149560428</v>
      </c>
      <c r="C83" s="232">
        <v>58819.604184455973</v>
      </c>
      <c r="D83" s="232">
        <v>59118.538957015327</v>
      </c>
      <c r="E83" s="232">
        <v>298.93477255935431</v>
      </c>
      <c r="F83" s="232">
        <v>3829.0128074548993</v>
      </c>
      <c r="G83" s="232">
        <v>0.50822302649623907</v>
      </c>
      <c r="H83" s="232">
        <v>7.3181837040110764</v>
      </c>
      <c r="I83" s="232">
        <v>7.096207192547638</v>
      </c>
      <c r="J83" s="235">
        <v>6.9253854646850641</v>
      </c>
      <c r="K83" s="152"/>
      <c r="U83" s="152"/>
      <c r="V83" s="152"/>
      <c r="W83" s="152"/>
      <c r="X83" s="152"/>
      <c r="Y83" s="152"/>
      <c r="Z83" s="152"/>
      <c r="AA83" s="152"/>
    </row>
    <row r="84" spans="1:27" ht="15">
      <c r="A84" s="112"/>
      <c r="B84" s="237"/>
      <c r="C84" s="237"/>
      <c r="D84" s="237"/>
      <c r="E84" s="237"/>
      <c r="F84" s="237"/>
      <c r="G84" s="237"/>
      <c r="H84" s="237"/>
      <c r="I84" s="237"/>
      <c r="J84" s="239"/>
      <c r="K84" s="152"/>
      <c r="U84" s="152"/>
      <c r="V84" s="152"/>
      <c r="W84" s="152"/>
      <c r="X84" s="152"/>
      <c r="Y84" s="152"/>
      <c r="Z84" s="152"/>
      <c r="AA84" s="152"/>
    </row>
    <row r="85" spans="1:27" ht="16.5">
      <c r="A85" s="121" t="s">
        <v>59</v>
      </c>
      <c r="B85" s="231">
        <v>154398.92518307944</v>
      </c>
      <c r="C85" s="231">
        <v>166246.77735884045</v>
      </c>
      <c r="D85" s="231">
        <v>165512.55244169221</v>
      </c>
      <c r="E85" s="231">
        <v>-734.22491714823991</v>
      </c>
      <c r="F85" s="231">
        <v>11113.627258612774</v>
      </c>
      <c r="G85" s="231">
        <v>-0.44164760894187793</v>
      </c>
      <c r="H85" s="231">
        <v>7.8582367077474373</v>
      </c>
      <c r="I85" s="231">
        <v>10.127959504995744</v>
      </c>
      <c r="J85" s="234">
        <v>7.1979952227223976</v>
      </c>
      <c r="K85" s="152"/>
      <c r="U85" s="152"/>
      <c r="V85" s="152"/>
      <c r="W85" s="152"/>
      <c r="X85" s="152"/>
      <c r="Y85" s="152"/>
      <c r="Z85" s="152"/>
      <c r="AA85" s="152"/>
    </row>
    <row r="86" spans="1:27" ht="16.5">
      <c r="A86" s="121" t="s">
        <v>88</v>
      </c>
      <c r="B86" s="231">
        <v>103525.27325144812</v>
      </c>
      <c r="C86" s="231">
        <v>114625.89818081015</v>
      </c>
      <c r="D86" s="231">
        <v>113809.83299056246</v>
      </c>
      <c r="E86" s="231">
        <v>-816.06519024769659</v>
      </c>
      <c r="F86" s="231">
        <v>10284.559739114338</v>
      </c>
      <c r="G86" s="231">
        <v>-0.71193788070515041</v>
      </c>
      <c r="H86" s="231">
        <v>10.533627508928973</v>
      </c>
      <c r="I86" s="231">
        <v>10.597036871169081</v>
      </c>
      <c r="J86" s="234">
        <v>9.9343468663295482</v>
      </c>
      <c r="K86" s="152"/>
      <c r="U86" s="152"/>
      <c r="V86" s="152"/>
      <c r="W86" s="152"/>
      <c r="X86" s="152"/>
      <c r="Y86" s="152"/>
      <c r="Z86" s="152"/>
      <c r="AA86" s="152"/>
    </row>
    <row r="87" spans="1:27" ht="16.5">
      <c r="A87" s="107" t="s">
        <v>89</v>
      </c>
      <c r="B87" s="232">
        <v>2729.2899721083932</v>
      </c>
      <c r="C87" s="232">
        <v>2641.2616868761688</v>
      </c>
      <c r="D87" s="232">
        <v>2597.517572840211</v>
      </c>
      <c r="E87" s="232">
        <v>-43.744114035957864</v>
      </c>
      <c r="F87" s="232">
        <v>-131.7723992681822</v>
      </c>
      <c r="G87" s="232">
        <v>-1.6561825075232974</v>
      </c>
      <c r="H87" s="232">
        <v>-2.1379380255004037</v>
      </c>
      <c r="I87" s="232">
        <v>-4.7926301682079071</v>
      </c>
      <c r="J87" s="235">
        <v>-4.8280835167685439</v>
      </c>
      <c r="K87" s="152"/>
      <c r="U87" s="152"/>
      <c r="V87" s="152"/>
      <c r="W87" s="152"/>
      <c r="X87" s="152"/>
      <c r="Y87" s="152"/>
      <c r="Z87" s="152"/>
      <c r="AA87" s="152"/>
    </row>
    <row r="88" spans="1:27" ht="16.5">
      <c r="A88" s="107" t="s">
        <v>90</v>
      </c>
      <c r="B88" s="232">
        <v>48920.017622321779</v>
      </c>
      <c r="C88" s="232">
        <v>53604.214384839244</v>
      </c>
      <c r="D88" s="232">
        <v>51369.959120301057</v>
      </c>
      <c r="E88" s="232">
        <v>-2234.2552645381875</v>
      </c>
      <c r="F88" s="232">
        <v>2449.9414979792782</v>
      </c>
      <c r="G88" s="232">
        <v>-4.1680589673376431</v>
      </c>
      <c r="H88" s="232">
        <v>11.590412359641491</v>
      </c>
      <c r="I88" s="232">
        <v>12.265329800096254</v>
      </c>
      <c r="J88" s="235">
        <v>5.008055223719694</v>
      </c>
      <c r="K88" s="152"/>
      <c r="U88" s="152"/>
      <c r="V88" s="152"/>
      <c r="W88" s="152"/>
      <c r="X88" s="152"/>
      <c r="Y88" s="152"/>
      <c r="Z88" s="152"/>
      <c r="AA88" s="152"/>
    </row>
    <row r="89" spans="1:27" ht="16.5">
      <c r="A89" s="107" t="s">
        <v>91</v>
      </c>
      <c r="B89" s="232">
        <v>51875.965657017936</v>
      </c>
      <c r="C89" s="232">
        <v>58380.422109094739</v>
      </c>
      <c r="D89" s="232">
        <v>59842.356297421182</v>
      </c>
      <c r="E89" s="232">
        <v>1461.9341883264424</v>
      </c>
      <c r="F89" s="232">
        <v>7966.3906404032459</v>
      </c>
      <c r="G89" s="232">
        <v>2.5041514526814126</v>
      </c>
      <c r="H89" s="232">
        <v>10.268767908063879</v>
      </c>
      <c r="I89" s="232">
        <v>9.901208324121356</v>
      </c>
      <c r="J89" s="235">
        <v>15.356611755574193</v>
      </c>
      <c r="K89" s="152"/>
      <c r="U89" s="152"/>
      <c r="V89" s="152"/>
      <c r="W89" s="152"/>
      <c r="X89" s="152"/>
      <c r="Y89" s="152"/>
      <c r="Z89" s="152"/>
      <c r="AA89" s="152"/>
    </row>
    <row r="90" spans="1:27" ht="16.5">
      <c r="A90" s="107" t="s">
        <v>21</v>
      </c>
      <c r="B90" s="232">
        <v>0</v>
      </c>
      <c r="C90" s="232">
        <v>0</v>
      </c>
      <c r="D90" s="232">
        <v>0</v>
      </c>
      <c r="E90" s="232">
        <v>0</v>
      </c>
      <c r="F90" s="232">
        <v>0</v>
      </c>
      <c r="G90" s="232">
        <v>0</v>
      </c>
      <c r="H90" s="232">
        <v>0</v>
      </c>
      <c r="I90" s="232">
        <v>0</v>
      </c>
      <c r="J90" s="235">
        <v>0</v>
      </c>
      <c r="K90" s="152"/>
      <c r="U90" s="152"/>
      <c r="V90" s="152"/>
      <c r="W90" s="152"/>
      <c r="X90" s="152"/>
      <c r="Y90" s="152"/>
      <c r="Z90" s="152"/>
      <c r="AA90" s="152"/>
    </row>
    <row r="91" spans="1:27" ht="17.25" thickBot="1">
      <c r="A91" s="128" t="s">
        <v>15</v>
      </c>
      <c r="B91" s="238">
        <v>50873.651931631306</v>
      </c>
      <c r="C91" s="238">
        <v>51620.879178030315</v>
      </c>
      <c r="D91" s="238">
        <v>51702.719451129757</v>
      </c>
      <c r="E91" s="238">
        <v>81.840273099442129</v>
      </c>
      <c r="F91" s="238">
        <v>829.06751949845057</v>
      </c>
      <c r="G91" s="238">
        <v>0.15854102913898771</v>
      </c>
      <c r="H91" s="238">
        <v>2.0135929372100918</v>
      </c>
      <c r="I91" s="238">
        <v>9.1004522614014434</v>
      </c>
      <c r="J91" s="240">
        <v>1.6296599281149042</v>
      </c>
      <c r="K91" s="152"/>
      <c r="U91" s="152"/>
      <c r="V91" s="152"/>
      <c r="W91" s="152"/>
      <c r="X91" s="152"/>
      <c r="Y91" s="152"/>
      <c r="Z91" s="152"/>
      <c r="AA91" s="152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A1:J1"/>
    <mergeCell ref="A2:J3"/>
    <mergeCell ref="A29:J30"/>
    <mergeCell ref="A70:J71"/>
    <mergeCell ref="E4:F4"/>
    <mergeCell ref="E72:F72"/>
    <mergeCell ref="E31:F31"/>
    <mergeCell ref="B4:D4"/>
    <mergeCell ref="H4:J4"/>
    <mergeCell ref="B31:D31"/>
    <mergeCell ref="H31:J31"/>
    <mergeCell ref="B72:D72"/>
    <mergeCell ref="H72:J72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1" t="s">
        <v>98</v>
      </c>
      <c r="D2" s="291"/>
      <c r="E2" s="291"/>
      <c r="F2" s="291"/>
      <c r="G2" s="291"/>
      <c r="H2" s="291"/>
      <c r="I2" s="291"/>
      <c r="J2" s="291"/>
      <c r="K2" s="291"/>
      <c r="L2" s="292"/>
      <c r="M2" s="97"/>
    </row>
    <row r="3" spans="3:14" ht="19.5">
      <c r="C3" s="293" t="s">
        <v>99</v>
      </c>
      <c r="D3" s="293"/>
      <c r="E3" s="293"/>
      <c r="F3" s="293"/>
      <c r="G3" s="293"/>
      <c r="H3" s="293"/>
      <c r="I3" s="293"/>
      <c r="J3" s="293"/>
      <c r="K3" s="293"/>
      <c r="L3" s="294"/>
      <c r="M3" s="98"/>
    </row>
    <row r="4" spans="3:14" ht="16.5">
      <c r="C4" s="45"/>
      <c r="D4" s="289" t="s">
        <v>100</v>
      </c>
      <c r="E4" s="289"/>
      <c r="F4" s="289"/>
      <c r="G4" s="46" t="s">
        <v>1</v>
      </c>
      <c r="H4" s="46"/>
      <c r="I4" s="47" t="s">
        <v>2</v>
      </c>
      <c r="J4" s="289" t="s">
        <v>93</v>
      </c>
      <c r="K4" s="289"/>
      <c r="L4" s="290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5" t="s">
        <v>102</v>
      </c>
      <c r="D29" s="295"/>
      <c r="E29" s="295"/>
      <c r="F29" s="295"/>
      <c r="G29" s="295"/>
      <c r="H29" s="295"/>
      <c r="I29" s="295"/>
      <c r="J29" s="295"/>
      <c r="K29" s="295"/>
      <c r="L29" s="296"/>
      <c r="M29" s="78"/>
      <c r="N29" s="57"/>
    </row>
    <row r="30" spans="3:22" ht="16.5">
      <c r="C30" s="45"/>
      <c r="D30" s="289" t="s">
        <v>100</v>
      </c>
      <c r="E30" s="289"/>
      <c r="F30" s="289"/>
      <c r="G30" s="46" t="s">
        <v>1</v>
      </c>
      <c r="H30" s="46"/>
      <c r="I30" s="47" t="s">
        <v>2</v>
      </c>
      <c r="J30" s="289" t="s">
        <v>93</v>
      </c>
      <c r="K30" s="289"/>
      <c r="L30" s="290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3" t="s">
        <v>101</v>
      </c>
      <c r="D68" s="293"/>
      <c r="E68" s="293"/>
      <c r="F68" s="293"/>
      <c r="G68" s="293"/>
      <c r="H68" s="293"/>
      <c r="I68" s="293"/>
      <c r="J68" s="293"/>
      <c r="K68" s="293"/>
      <c r="L68" s="294"/>
      <c r="M68" s="78"/>
      <c r="N68" s="57"/>
    </row>
    <row r="69" spans="3:22" ht="16.5">
      <c r="C69" s="45"/>
      <c r="D69" s="289" t="s">
        <v>100</v>
      </c>
      <c r="E69" s="289"/>
      <c r="F69" s="289"/>
      <c r="G69" s="46" t="s">
        <v>1</v>
      </c>
      <c r="H69" s="46"/>
      <c r="I69" s="47" t="s">
        <v>2</v>
      </c>
      <c r="J69" s="289" t="s">
        <v>93</v>
      </c>
      <c r="K69" s="289"/>
      <c r="L69" s="290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2DBBE619-4D23-407D-B080-09974A385200}"/>
</file>

<file path=customXml/itemProps2.xml><?xml version="1.0" encoding="utf-8"?>
<ds:datastoreItem xmlns:ds="http://schemas.openxmlformats.org/officeDocument/2006/customXml" ds:itemID="{FB695A83-1C69-42A7-86A3-E6DF033EB016}"/>
</file>

<file path=customXml/itemProps3.xml><?xml version="1.0" encoding="utf-8"?>
<ds:datastoreItem xmlns:ds="http://schemas.openxmlformats.org/officeDocument/2006/customXml" ds:itemID="{2D5E587F-A406-479C-AD0E-319DE1533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2020-04-30T19:30:45Z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