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Aggregated industry\Excel documents 2017\PDF\EXCEL DOC\"/>
    </mc:Choice>
  </mc:AlternateContent>
  <xr:revisionPtr revIDLastSave="0" documentId="13_ncr:1_{8F725732-E79D-4411-8AD2-05AA58F6F1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17" sheetId="18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8" i="18" l="1"/>
  <c r="P15" i="18"/>
  <c r="O68" i="18"/>
  <c r="N68" i="18"/>
  <c r="O59" i="18"/>
  <c r="O58" i="18" s="1"/>
  <c r="N59" i="18"/>
  <c r="N58" i="18" s="1"/>
  <c r="P59" i="18"/>
  <c r="P58" i="18" s="1"/>
  <c r="O52" i="18" l="1"/>
  <c r="P73" i="18"/>
  <c r="N73" i="18"/>
  <c r="O33" i="18"/>
  <c r="N33" i="18"/>
  <c r="P33" i="18"/>
  <c r="P49" i="18" s="1"/>
  <c r="N15" i="18"/>
  <c r="N52" i="18"/>
  <c r="N63" i="18"/>
  <c r="N83" i="18"/>
  <c r="O15" i="18"/>
  <c r="O63" i="18"/>
  <c r="O73" i="18"/>
  <c r="O83" i="18"/>
  <c r="P52" i="18"/>
  <c r="P63" i="18"/>
  <c r="P83" i="18"/>
  <c r="P82" i="18" l="1"/>
  <c r="P87" i="18" s="1"/>
  <c r="N49" i="18"/>
  <c r="N82" i="18" s="1"/>
  <c r="N87" i="18" s="1"/>
  <c r="O49" i="18"/>
  <c r="O82" i="18" s="1"/>
  <c r="O87" i="18" s="1"/>
  <c r="M73" i="18"/>
  <c r="M68" i="18"/>
  <c r="M63" i="18"/>
  <c r="M52" i="18"/>
  <c r="M15" i="18"/>
  <c r="L73" i="18"/>
  <c r="L68" i="18"/>
  <c r="L63" i="18"/>
  <c r="L15" i="18"/>
  <c r="K73" i="18"/>
  <c r="K68" i="18"/>
  <c r="K63" i="18"/>
  <c r="K52" i="18"/>
  <c r="K15" i="18"/>
  <c r="L52" i="18" l="1"/>
  <c r="K33" i="18"/>
  <c r="L33" i="18"/>
  <c r="M33" i="18"/>
  <c r="K59" i="18"/>
  <c r="K58" i="18" s="1"/>
  <c r="L59" i="18"/>
  <c r="L58" i="18" s="1"/>
  <c r="L83" i="18"/>
  <c r="M83" i="18"/>
  <c r="K83" i="18" l="1"/>
  <c r="M59" i="18"/>
  <c r="M58" i="18" s="1"/>
  <c r="M49" i="18"/>
  <c r="I16" i="18"/>
  <c r="J16" i="18"/>
  <c r="I17" i="18"/>
  <c r="J17" i="18"/>
  <c r="I18" i="18"/>
  <c r="J18" i="18"/>
  <c r="I19" i="18"/>
  <c r="J19" i="18"/>
  <c r="I20" i="18"/>
  <c r="J20" i="18"/>
  <c r="I21" i="18"/>
  <c r="J21" i="18"/>
  <c r="I22" i="18"/>
  <c r="J22" i="18"/>
  <c r="I23" i="18"/>
  <c r="J23" i="18"/>
  <c r="I24" i="18"/>
  <c r="J24" i="18"/>
  <c r="I25" i="18"/>
  <c r="J25" i="18"/>
  <c r="I26" i="18"/>
  <c r="J26" i="18"/>
  <c r="I27" i="18"/>
  <c r="J27" i="18"/>
  <c r="I28" i="18"/>
  <c r="J28" i="18"/>
  <c r="I29" i="18"/>
  <c r="J29" i="18"/>
  <c r="I30" i="18"/>
  <c r="J30" i="18"/>
  <c r="I31" i="18"/>
  <c r="J31" i="18"/>
  <c r="I32" i="18"/>
  <c r="J32" i="18"/>
  <c r="I34" i="18"/>
  <c r="J34" i="18"/>
  <c r="I35" i="18"/>
  <c r="J35" i="18"/>
  <c r="I36" i="18"/>
  <c r="J36" i="18"/>
  <c r="I37" i="18"/>
  <c r="J37" i="18"/>
  <c r="I38" i="18"/>
  <c r="J38" i="18"/>
  <c r="I39" i="18"/>
  <c r="J39" i="18"/>
  <c r="I40" i="18"/>
  <c r="J40" i="18"/>
  <c r="I41" i="18"/>
  <c r="J41" i="18"/>
  <c r="I42" i="18"/>
  <c r="J42" i="18"/>
  <c r="I43" i="18"/>
  <c r="J43" i="18"/>
  <c r="I44" i="18"/>
  <c r="J44" i="18"/>
  <c r="I45" i="18"/>
  <c r="J45" i="18"/>
  <c r="I46" i="18"/>
  <c r="J46" i="18"/>
  <c r="I47" i="18"/>
  <c r="J47" i="18"/>
  <c r="I48" i="18"/>
  <c r="J48" i="18"/>
  <c r="I53" i="18"/>
  <c r="J53" i="18"/>
  <c r="I54" i="18"/>
  <c r="J54" i="18"/>
  <c r="I55" i="18"/>
  <c r="J55" i="18"/>
  <c r="I56" i="18"/>
  <c r="J56" i="18"/>
  <c r="I57" i="18"/>
  <c r="J57" i="18"/>
  <c r="I60" i="18"/>
  <c r="J60" i="18"/>
  <c r="I61" i="18"/>
  <c r="J61" i="18"/>
  <c r="I62" i="18"/>
  <c r="J62" i="18"/>
  <c r="I64" i="18"/>
  <c r="J64" i="18"/>
  <c r="I65" i="18"/>
  <c r="J65" i="18"/>
  <c r="I66" i="18"/>
  <c r="J66" i="18"/>
  <c r="I67" i="18"/>
  <c r="J67" i="18"/>
  <c r="I69" i="18"/>
  <c r="J69" i="18"/>
  <c r="I70" i="18"/>
  <c r="J70" i="18"/>
  <c r="I71" i="18"/>
  <c r="J71" i="18"/>
  <c r="I72" i="18"/>
  <c r="J72" i="18"/>
  <c r="I74" i="18"/>
  <c r="J74" i="18"/>
  <c r="I75" i="18"/>
  <c r="J75" i="18"/>
  <c r="I76" i="18"/>
  <c r="J76" i="18"/>
  <c r="I77" i="18"/>
  <c r="J77" i="18"/>
  <c r="I78" i="18"/>
  <c r="J78" i="18"/>
  <c r="I79" i="18"/>
  <c r="J79" i="18"/>
  <c r="I80" i="18"/>
  <c r="J80" i="18"/>
  <c r="I81" i="18"/>
  <c r="J81" i="18"/>
  <c r="I84" i="18"/>
  <c r="J84" i="18"/>
  <c r="I85" i="18"/>
  <c r="J85" i="18"/>
  <c r="I86" i="18"/>
  <c r="J86" i="18"/>
  <c r="I88" i="18"/>
  <c r="J88" i="18"/>
  <c r="I89" i="18"/>
  <c r="J89" i="18"/>
  <c r="I90" i="18"/>
  <c r="J90" i="18"/>
  <c r="I91" i="18"/>
  <c r="J91" i="18"/>
  <c r="I92" i="18"/>
  <c r="J92" i="18"/>
  <c r="I93" i="18"/>
  <c r="J93" i="18"/>
  <c r="I94" i="18"/>
  <c r="J94" i="18"/>
  <c r="I95" i="18"/>
  <c r="J95" i="18"/>
  <c r="I99" i="18"/>
  <c r="J99" i="18"/>
  <c r="I100" i="18"/>
  <c r="J100" i="18"/>
  <c r="I101" i="18"/>
  <c r="J101" i="18"/>
  <c r="I102" i="18"/>
  <c r="J102" i="18"/>
  <c r="I103" i="18"/>
  <c r="J103" i="18"/>
  <c r="H100" i="18"/>
  <c r="H101" i="18"/>
  <c r="H102" i="18"/>
  <c r="H103" i="18"/>
  <c r="H99" i="18"/>
  <c r="H89" i="18"/>
  <c r="H90" i="18"/>
  <c r="H91" i="18"/>
  <c r="H92" i="18"/>
  <c r="H93" i="18"/>
  <c r="H94" i="18"/>
  <c r="H95" i="18"/>
  <c r="H88" i="18"/>
  <c r="H85" i="18"/>
  <c r="H86" i="18"/>
  <c r="H84" i="18"/>
  <c r="H75" i="18"/>
  <c r="H76" i="18"/>
  <c r="H77" i="18"/>
  <c r="H78" i="18"/>
  <c r="H79" i="18"/>
  <c r="H80" i="18"/>
  <c r="H81" i="18"/>
  <c r="H74" i="18"/>
  <c r="H70" i="18"/>
  <c r="H71" i="18"/>
  <c r="H72" i="18"/>
  <c r="H69" i="18"/>
  <c r="H65" i="18"/>
  <c r="H66" i="18"/>
  <c r="H67" i="18"/>
  <c r="H64" i="18"/>
  <c r="H61" i="18"/>
  <c r="H62" i="18"/>
  <c r="H60" i="18"/>
  <c r="H54" i="18"/>
  <c r="H55" i="18"/>
  <c r="H56" i="18"/>
  <c r="H57" i="18"/>
  <c r="H53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34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16" i="18"/>
  <c r="H98" i="18" l="1"/>
  <c r="I59" i="18"/>
  <c r="L49" i="18"/>
  <c r="L82" i="18" s="1"/>
  <c r="L87" i="18" s="1"/>
  <c r="J83" i="18"/>
  <c r="J73" i="18"/>
  <c r="J68" i="18"/>
  <c r="J63" i="18"/>
  <c r="J52" i="18"/>
  <c r="I83" i="18"/>
  <c r="I73" i="18"/>
  <c r="I68" i="18"/>
  <c r="I63" i="18"/>
  <c r="I52" i="18"/>
  <c r="I15" i="18"/>
  <c r="K49" i="18"/>
  <c r="J98" i="18"/>
  <c r="J59" i="18"/>
  <c r="J58" i="18" s="1"/>
  <c r="J33" i="18"/>
  <c r="M82" i="18"/>
  <c r="M87" i="18" s="1"/>
  <c r="J15" i="18"/>
  <c r="I98" i="18"/>
  <c r="I58" i="18"/>
  <c r="I33" i="18"/>
  <c r="G103" i="18"/>
  <c r="G102" i="18"/>
  <c r="G101" i="18"/>
  <c r="G100" i="18"/>
  <c r="G99" i="18"/>
  <c r="F103" i="18"/>
  <c r="F102" i="18"/>
  <c r="F101" i="18"/>
  <c r="F100" i="18"/>
  <c r="F99" i="18"/>
  <c r="E103" i="18"/>
  <c r="E102" i="18"/>
  <c r="E101" i="18"/>
  <c r="E100" i="18"/>
  <c r="E99" i="18"/>
  <c r="G95" i="18"/>
  <c r="G94" i="18"/>
  <c r="G93" i="18"/>
  <c r="F95" i="18"/>
  <c r="F94" i="18"/>
  <c r="F93" i="18"/>
  <c r="F92" i="18"/>
  <c r="E95" i="18"/>
  <c r="E94" i="18"/>
  <c r="E93" i="18"/>
  <c r="F91" i="18"/>
  <c r="F90" i="18"/>
  <c r="F89" i="18"/>
  <c r="F88" i="18"/>
  <c r="G92" i="18"/>
  <c r="G91" i="18"/>
  <c r="G90" i="18"/>
  <c r="G89" i="18"/>
  <c r="G88" i="18"/>
  <c r="E92" i="18"/>
  <c r="E91" i="18"/>
  <c r="E90" i="18"/>
  <c r="E89" i="18"/>
  <c r="E88" i="18"/>
  <c r="G86" i="18"/>
  <c r="G85" i="18"/>
  <c r="G84" i="18"/>
  <c r="F86" i="18"/>
  <c r="F85" i="18"/>
  <c r="F84" i="18"/>
  <c r="E86" i="18"/>
  <c r="E85" i="18"/>
  <c r="E84" i="18"/>
  <c r="F81" i="18"/>
  <c r="F80" i="18"/>
  <c r="F79" i="18"/>
  <c r="F78" i="18"/>
  <c r="F77" i="18"/>
  <c r="F76" i="18"/>
  <c r="F75" i="18"/>
  <c r="F74" i="18"/>
  <c r="G81" i="18"/>
  <c r="G80" i="18"/>
  <c r="G79" i="18"/>
  <c r="G78" i="18"/>
  <c r="G77" i="18"/>
  <c r="G76" i="18"/>
  <c r="G75" i="18"/>
  <c r="G74" i="18"/>
  <c r="E81" i="18"/>
  <c r="E80" i="18"/>
  <c r="E79" i="18"/>
  <c r="E78" i="18"/>
  <c r="E77" i="18"/>
  <c r="E76" i="18"/>
  <c r="E75" i="18"/>
  <c r="E74" i="18"/>
  <c r="G72" i="18"/>
  <c r="G71" i="18"/>
  <c r="G70" i="18"/>
  <c r="G69" i="18"/>
  <c r="F72" i="18"/>
  <c r="F71" i="18"/>
  <c r="F70" i="18"/>
  <c r="F69" i="18"/>
  <c r="E72" i="18"/>
  <c r="E71" i="18"/>
  <c r="E70" i="18"/>
  <c r="E69" i="18"/>
  <c r="G64" i="18"/>
  <c r="G67" i="18"/>
  <c r="G66" i="18"/>
  <c r="G65" i="18"/>
  <c r="F67" i="18"/>
  <c r="F66" i="18"/>
  <c r="F65" i="18"/>
  <c r="F64" i="18"/>
  <c r="E67" i="18"/>
  <c r="E66" i="18"/>
  <c r="E65" i="18"/>
  <c r="E64" i="18"/>
  <c r="G61" i="18"/>
  <c r="F61" i="18"/>
  <c r="E61" i="18"/>
  <c r="F62" i="18"/>
  <c r="F60" i="18"/>
  <c r="G62" i="18"/>
  <c r="G60" i="18"/>
  <c r="E62" i="18"/>
  <c r="E60" i="18"/>
  <c r="G57" i="18"/>
  <c r="G56" i="18"/>
  <c r="G55" i="18"/>
  <c r="G54" i="18"/>
  <c r="G53" i="18"/>
  <c r="F57" i="18"/>
  <c r="F56" i="18"/>
  <c r="F55" i="18"/>
  <c r="F54" i="18"/>
  <c r="F53" i="18"/>
  <c r="E57" i="18"/>
  <c r="E56" i="18"/>
  <c r="E55" i="18"/>
  <c r="E54" i="18"/>
  <c r="E53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J49" i="18" l="1"/>
  <c r="J82" i="18" s="1"/>
  <c r="J87" i="18" s="1"/>
  <c r="K82" i="18"/>
  <c r="K87" i="18" s="1"/>
  <c r="I49" i="18"/>
  <c r="I82" i="18" s="1"/>
  <c r="I87" i="18" s="1"/>
  <c r="G15" i="18"/>
  <c r="G33" i="18"/>
  <c r="E15" i="18"/>
  <c r="E73" i="18"/>
  <c r="G73" i="18"/>
  <c r="F73" i="18"/>
  <c r="F15" i="18"/>
  <c r="E33" i="18"/>
  <c r="F33" i="18"/>
  <c r="G98" i="18"/>
  <c r="F98" i="18"/>
  <c r="E98" i="18"/>
  <c r="H83" i="18"/>
  <c r="G83" i="18"/>
  <c r="F83" i="18"/>
  <c r="E83" i="18"/>
  <c r="H73" i="18"/>
  <c r="H68" i="18"/>
  <c r="G68" i="18"/>
  <c r="F68" i="18"/>
  <c r="E68" i="18"/>
  <c r="H63" i="18"/>
  <c r="G63" i="18"/>
  <c r="F63" i="18"/>
  <c r="E63" i="18"/>
  <c r="H59" i="18"/>
  <c r="H58" i="18" s="1"/>
  <c r="G59" i="18"/>
  <c r="G58" i="18" s="1"/>
  <c r="F59" i="18"/>
  <c r="F58" i="18" s="1"/>
  <c r="E59" i="18"/>
  <c r="E58" i="18" s="1"/>
  <c r="H52" i="18"/>
  <c r="G52" i="18"/>
  <c r="F52" i="18"/>
  <c r="E52" i="18"/>
  <c r="H33" i="18"/>
  <c r="H15" i="18"/>
  <c r="E49" i="18" l="1"/>
  <c r="E82" i="18" s="1"/>
  <c r="E87" i="18" s="1"/>
  <c r="H49" i="18"/>
  <c r="H82" i="18" s="1"/>
  <c r="H87" i="18" s="1"/>
  <c r="F49" i="18"/>
  <c r="F82" i="18" s="1"/>
  <c r="F87" i="18" s="1"/>
  <c r="G49" i="18"/>
  <c r="G82" i="18" s="1"/>
  <c r="G87" i="18" s="1"/>
</calcChain>
</file>

<file path=xl/sharedStrings.xml><?xml version="1.0" encoding="utf-8"?>
<sst xmlns="http://schemas.openxmlformats.org/spreadsheetml/2006/main" count="102" uniqueCount="92">
  <si>
    <t xml:space="preserve">                                                  '(All amounts to be rounded off to the nearest N$'000)</t>
  </si>
  <si>
    <t xml:space="preserve"> </t>
  </si>
  <si>
    <t>ITEM DESCRIPTION</t>
  </si>
  <si>
    <t>Interest income from loans and advances and deposits placed</t>
  </si>
  <si>
    <t xml:space="preserve">                 </t>
  </si>
  <si>
    <t>Balances with Bank of Namibia</t>
  </si>
  <si>
    <t>Balances with banks</t>
  </si>
  <si>
    <t xml:space="preserve">Loans to banks - repayable in legal tender </t>
  </si>
  <si>
    <t>Instalment debtors, hire purchase, suspensive sales and leases</t>
  </si>
  <si>
    <t xml:space="preserve">Loans to banks - repayable in foreign currencies </t>
  </si>
  <si>
    <t xml:space="preserve">Loans to non-banks - repayable in foreign currencies </t>
  </si>
  <si>
    <t>Overdraft</t>
  </si>
  <si>
    <t>Personal loans</t>
  </si>
  <si>
    <t>Fixed term loans</t>
  </si>
  <si>
    <t>Loans granted under resale agreement</t>
  </si>
  <si>
    <t xml:space="preserve">Credit card debtors </t>
  </si>
  <si>
    <t>Other loans and advances</t>
  </si>
  <si>
    <t xml:space="preserve">Acknowledgement of debts discounted </t>
  </si>
  <si>
    <t>Interest expense in respect of deposits and loans received</t>
  </si>
  <si>
    <t>Preference shares held to provide credit</t>
  </si>
  <si>
    <t>Savings deposits</t>
  </si>
  <si>
    <t>Intragroup deposits</t>
  </si>
  <si>
    <t>Fixed and notice deposits</t>
  </si>
  <si>
    <t>Interbank deposits</t>
  </si>
  <si>
    <t>Intragroup borrowings</t>
  </si>
  <si>
    <t>Interbank borrowings</t>
  </si>
  <si>
    <t>Loans received under repurchase agreement</t>
  </si>
  <si>
    <t>Balances due to Bank of Namibia</t>
  </si>
  <si>
    <t>Debt instruments issued</t>
  </si>
  <si>
    <t>Other borrowings</t>
  </si>
  <si>
    <t>Net interest income</t>
  </si>
  <si>
    <t xml:space="preserve">Negotiable certificates of deposits </t>
  </si>
  <si>
    <t>Foreign currency deposits</t>
  </si>
  <si>
    <t>Equities</t>
  </si>
  <si>
    <t>Foreign currency loans received</t>
  </si>
  <si>
    <t xml:space="preserve">Provisions and Write-offs </t>
  </si>
  <si>
    <t xml:space="preserve">Specific loan loss provisions- </t>
  </si>
  <si>
    <t xml:space="preserve">Bad debts directly written-off </t>
  </si>
  <si>
    <t>Net interest suspended</t>
  </si>
  <si>
    <t>Other</t>
  </si>
  <si>
    <t>General provisions</t>
  </si>
  <si>
    <t xml:space="preserve">Other provisions </t>
  </si>
  <si>
    <t>Transaction-based banking-related fee income</t>
  </si>
  <si>
    <t xml:space="preserve">Other Operating Income </t>
  </si>
  <si>
    <t>Knowledge-based fee income</t>
  </si>
  <si>
    <t>Other operating expenses</t>
  </si>
  <si>
    <t>Directors fees and remuneration</t>
  </si>
  <si>
    <t>Marketing</t>
  </si>
  <si>
    <t>Fee income</t>
  </si>
  <si>
    <t>Auditing</t>
  </si>
  <si>
    <t>Consultancy and management fees</t>
  </si>
  <si>
    <t>Other sundry income</t>
  </si>
  <si>
    <t>Occupancy expenses</t>
  </si>
  <si>
    <t>Administration and other overheads</t>
  </si>
  <si>
    <t>Taxation</t>
  </si>
  <si>
    <t>Current</t>
  </si>
  <si>
    <t>Deferred</t>
  </si>
  <si>
    <t>Gross-up adjustment</t>
  </si>
  <si>
    <t>Net income after tax</t>
  </si>
  <si>
    <t>Dividends paid or proposed</t>
  </si>
  <si>
    <t>Memorandum items:</t>
  </si>
  <si>
    <t>Number of personnel in employ at end of month</t>
  </si>
  <si>
    <t>Permanent personnel</t>
  </si>
  <si>
    <t>Temporary personnel</t>
  </si>
  <si>
    <t>Number of branches at end of month</t>
  </si>
  <si>
    <t>Number of agencies at end of month</t>
  </si>
  <si>
    <t>Short-term negotiable securities</t>
  </si>
  <si>
    <t>Residential mortgages</t>
  </si>
  <si>
    <t>Commercial real estate morgages</t>
  </si>
  <si>
    <t>Current accounts</t>
  </si>
  <si>
    <t>Call deposits</t>
  </si>
  <si>
    <t xml:space="preserve">Net trading income </t>
  </si>
  <si>
    <t>Fixed income</t>
  </si>
  <si>
    <t>Derivative instruments</t>
  </si>
  <si>
    <t>Income from non-traded securities</t>
  </si>
  <si>
    <t>Staff costs</t>
  </si>
  <si>
    <t>Depreciation and amortixation</t>
  </si>
  <si>
    <t>Net income before tax</t>
  </si>
  <si>
    <t>Extraordinary items</t>
  </si>
  <si>
    <t>Associate income/(expenditure - AC 110</t>
  </si>
  <si>
    <t>Reserves - Transfers to</t>
  </si>
  <si>
    <t>Transfers from</t>
  </si>
  <si>
    <t>RETAINED INCOME FOR THE PERIOD</t>
  </si>
  <si>
    <t>RETAINED INCOME AT BEGINNING OF THE PERIOD</t>
  </si>
  <si>
    <t>RETAINED INCOME AT END OF THE PERIOD</t>
  </si>
  <si>
    <t>Number of ATMs and mini-ATMs  at end of month</t>
  </si>
  <si>
    <t>First Quarter</t>
  </si>
  <si>
    <t>Second Quarter</t>
  </si>
  <si>
    <t>Third Quarter</t>
  </si>
  <si>
    <t>Fourth Quarter</t>
  </si>
  <si>
    <t xml:space="preserve">         AGGREGATED INCOME STATEMENT (BIR-201)</t>
  </si>
  <si>
    <t xml:space="preserve">          QUARTERLY FIGURES FOR THE YEAR 2017 (N$ 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</si>
</sst>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(* #,##0.00_);_(* \(#,##0.00\);_(* &quot;-&quot;??_);_(@_)"/>
    <numFmt numFmtId="166" formatCode="_ * #,##0.00_ ;_ * \-#,##0.00_ ;_ * &quot;-&quot;??_ ;_ @_ "/>
    <numFmt numFmtId="168" formatCode="_ * #,##0_ ;_ * \-#,##0_ ;_ * &quot;-&quot;??_ ;_ @_ "/>
    <numFmt numFmtId="169" formatCode="#,##0_ ;\-#,##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8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 applyAlignment="1" applyProtection="1">
      <alignment horizontal="center"/>
      <protection hidden="1"/>
    </xf>
    <xf numFmtId="0" fontId="4" fillId="3" borderId="26" xfId="1" applyFont="1" applyFill="1" applyBorder="1" applyProtection="1">
      <protection hidden="1"/>
    </xf>
    <xf numFmtId="0" fontId="1" fillId="3" borderId="13" xfId="1" applyFill="1" applyBorder="1" applyProtection="1">
      <protection hidden="1"/>
    </xf>
    <xf numFmtId="169" fontId="6" fillId="3" borderId="4" xfId="3" applyNumberFormat="1" applyFont="1" applyFill="1" applyBorder="1"/>
    <xf numFmtId="168" fontId="6" fillId="3" borderId="4" xfId="3" applyNumberFormat="1" applyFont="1" applyFill="1" applyBorder="1"/>
    <xf numFmtId="0" fontId="4" fillId="3" borderId="2" xfId="1" applyFont="1" applyFill="1" applyBorder="1" applyProtection="1">
      <protection hidden="1"/>
    </xf>
    <xf numFmtId="0" fontId="1" fillId="3" borderId="3" xfId="1" applyFill="1" applyBorder="1" applyProtection="1">
      <protection hidden="1"/>
    </xf>
    <xf numFmtId="168" fontId="8" fillId="3" borderId="4" xfId="3" applyNumberFormat="1" applyFont="1" applyFill="1" applyBorder="1"/>
    <xf numFmtId="0" fontId="4" fillId="3" borderId="14" xfId="1" applyFont="1" applyFill="1" applyBorder="1" applyProtection="1">
      <protection hidden="1"/>
    </xf>
    <xf numFmtId="0" fontId="1" fillId="3" borderId="15" xfId="1" applyFill="1" applyBorder="1" applyProtection="1">
      <protection hidden="1"/>
    </xf>
    <xf numFmtId="0" fontId="1" fillId="3" borderId="14" xfId="1" applyFill="1" applyBorder="1" applyProtection="1">
      <protection hidden="1"/>
    </xf>
    <xf numFmtId="0" fontId="1" fillId="3" borderId="32" xfId="1" applyFill="1" applyBorder="1" applyProtection="1">
      <protection hidden="1"/>
    </xf>
    <xf numFmtId="0" fontId="1" fillId="3" borderId="16" xfId="1" applyFill="1" applyBorder="1" applyProtection="1">
      <protection hidden="1"/>
    </xf>
    <xf numFmtId="0" fontId="1" fillId="3" borderId="28" xfId="1" applyFill="1" applyBorder="1" applyProtection="1">
      <protection hidden="1"/>
    </xf>
    <xf numFmtId="0" fontId="1" fillId="3" borderId="9" xfId="1" applyFill="1" applyBorder="1" applyProtection="1">
      <protection hidden="1"/>
    </xf>
    <xf numFmtId="0" fontId="1" fillId="3" borderId="27" xfId="1" applyFill="1" applyBorder="1" applyProtection="1">
      <protection hidden="1"/>
    </xf>
    <xf numFmtId="0" fontId="1" fillId="3" borderId="21" xfId="1" applyFill="1" applyBorder="1" applyProtection="1">
      <protection hidden="1"/>
    </xf>
    <xf numFmtId="0" fontId="1" fillId="3" borderId="24" xfId="1" applyFill="1" applyBorder="1" applyProtection="1">
      <protection hidden="1"/>
    </xf>
    <xf numFmtId="0" fontId="1" fillId="3" borderId="5" xfId="1" applyFill="1" applyBorder="1" applyProtection="1">
      <protection hidden="1"/>
    </xf>
    <xf numFmtId="0" fontId="1" fillId="3" borderId="0" xfId="1" applyFill="1" applyProtection="1">
      <protection hidden="1"/>
    </xf>
    <xf numFmtId="0" fontId="1" fillId="3" borderId="20" xfId="1" applyFill="1" applyBorder="1" applyProtection="1">
      <protection hidden="1"/>
    </xf>
    <xf numFmtId="0" fontId="1" fillId="3" borderId="23" xfId="1" applyFill="1" applyBorder="1" applyProtection="1">
      <protection hidden="1"/>
    </xf>
    <xf numFmtId="3" fontId="8" fillId="3" borderId="31" xfId="0" applyNumberFormat="1" applyFont="1" applyFill="1" applyBorder="1"/>
    <xf numFmtId="0" fontId="4" fillId="3" borderId="5" xfId="1" applyFont="1" applyFill="1" applyBorder="1" applyProtection="1">
      <protection hidden="1"/>
    </xf>
    <xf numFmtId="168" fontId="8" fillId="3" borderId="31" xfId="3" applyNumberFormat="1" applyFont="1" applyFill="1" applyBorder="1"/>
    <xf numFmtId="0" fontId="4" fillId="3" borderId="17" xfId="1" applyFont="1" applyFill="1" applyBorder="1" applyProtection="1">
      <protection hidden="1"/>
    </xf>
    <xf numFmtId="0" fontId="1" fillId="3" borderId="18" xfId="1" applyFill="1" applyBorder="1" applyProtection="1">
      <protection hidden="1"/>
    </xf>
    <xf numFmtId="0" fontId="5" fillId="3" borderId="3" xfId="1" applyFont="1" applyFill="1" applyBorder="1" applyProtection="1">
      <protection hidden="1"/>
    </xf>
    <xf numFmtId="0" fontId="5" fillId="3" borderId="2" xfId="1" applyFont="1" applyFill="1" applyBorder="1" applyProtection="1">
      <protection hidden="1"/>
    </xf>
    <xf numFmtId="0" fontId="1" fillId="3" borderId="2" xfId="1" applyFill="1" applyBorder="1" applyProtection="1">
      <protection hidden="1"/>
    </xf>
    <xf numFmtId="0" fontId="9" fillId="3" borderId="3" xfId="1" applyFont="1" applyFill="1" applyBorder="1" applyProtection="1">
      <protection hidden="1"/>
    </xf>
    <xf numFmtId="168" fontId="6" fillId="3" borderId="31" xfId="3" applyNumberFormat="1" applyFont="1" applyFill="1" applyBorder="1"/>
    <xf numFmtId="0" fontId="1" fillId="3" borderId="22" xfId="1" applyFill="1" applyBorder="1" applyProtection="1">
      <protection hidden="1"/>
    </xf>
    <xf numFmtId="0" fontId="1" fillId="3" borderId="33" xfId="1" applyFill="1" applyBorder="1" applyProtection="1">
      <protection hidden="1"/>
    </xf>
    <xf numFmtId="0" fontId="1" fillId="3" borderId="25" xfId="1" applyFill="1" applyBorder="1" applyProtection="1">
      <protection hidden="1"/>
    </xf>
    <xf numFmtId="0" fontId="4" fillId="3" borderId="28" xfId="1" applyFont="1" applyFill="1" applyBorder="1" applyProtection="1">
      <protection hidden="1"/>
    </xf>
    <xf numFmtId="0" fontId="4" fillId="3" borderId="27" xfId="1" applyFont="1" applyFill="1" applyBorder="1" applyProtection="1">
      <protection hidden="1"/>
    </xf>
    <xf numFmtId="0" fontId="5" fillId="3" borderId="9" xfId="1" applyFont="1" applyFill="1" applyBorder="1" applyProtection="1">
      <protection hidden="1"/>
    </xf>
    <xf numFmtId="0" fontId="5" fillId="3" borderId="13" xfId="1" applyFont="1" applyFill="1" applyBorder="1" applyProtection="1">
      <protection hidden="1"/>
    </xf>
    <xf numFmtId="0" fontId="7" fillId="3" borderId="5" xfId="1" applyFont="1" applyFill="1" applyBorder="1" applyProtection="1">
      <protection hidden="1"/>
    </xf>
    <xf numFmtId="0" fontId="7" fillId="3" borderId="14" xfId="1" applyFont="1" applyFill="1" applyBorder="1" applyProtection="1">
      <protection hidden="1"/>
    </xf>
    <xf numFmtId="168" fontId="7" fillId="4" borderId="31" xfId="3" applyNumberFormat="1" applyFont="1" applyFill="1" applyBorder="1" applyProtection="1"/>
    <xf numFmtId="0" fontId="1" fillId="3" borderId="6" xfId="1" applyFill="1" applyBorder="1" applyProtection="1">
      <protection hidden="1"/>
    </xf>
    <xf numFmtId="0" fontId="1" fillId="3" borderId="10" xfId="1" applyFill="1" applyBorder="1" applyProtection="1">
      <protection hidden="1"/>
    </xf>
    <xf numFmtId="0" fontId="1" fillId="3" borderId="11" xfId="1" applyFill="1" applyBorder="1" applyProtection="1">
      <protection hidden="1"/>
    </xf>
    <xf numFmtId="0" fontId="1" fillId="3" borderId="12" xfId="1" applyFill="1" applyBorder="1" applyProtection="1">
      <protection hidden="1"/>
    </xf>
    <xf numFmtId="0" fontId="1" fillId="3" borderId="19" xfId="1" applyFill="1" applyBorder="1" applyProtection="1">
      <protection hidden="1"/>
    </xf>
    <xf numFmtId="0" fontId="1" fillId="3" borderId="7" xfId="1" applyFill="1" applyBorder="1" applyProtection="1">
      <protection hidden="1"/>
    </xf>
    <xf numFmtId="3" fontId="8" fillId="3" borderId="5" xfId="0" applyNumberFormat="1" applyFont="1" applyFill="1" applyBorder="1"/>
    <xf numFmtId="0" fontId="7" fillId="3" borderId="27" xfId="1" applyFont="1" applyFill="1" applyBorder="1" applyProtection="1">
      <protection hidden="1"/>
    </xf>
    <xf numFmtId="0" fontId="4" fillId="5" borderId="0" xfId="1" applyFont="1" applyFill="1" applyProtection="1">
      <protection hidden="1"/>
    </xf>
    <xf numFmtId="15" fontId="11" fillId="5" borderId="0" xfId="1" applyNumberFormat="1" applyFont="1" applyFill="1" applyAlignment="1" applyProtection="1">
      <alignment horizontal="center"/>
      <protection hidden="1"/>
    </xf>
    <xf numFmtId="0" fontId="1" fillId="5" borderId="9" xfId="1" applyFill="1" applyBorder="1" applyProtection="1">
      <protection hidden="1"/>
    </xf>
    <xf numFmtId="0" fontId="8" fillId="5" borderId="0" xfId="0" applyFont="1" applyFill="1"/>
    <xf numFmtId="0" fontId="8" fillId="3" borderId="5" xfId="0" applyFont="1" applyFill="1" applyBorder="1"/>
    <xf numFmtId="0" fontId="8" fillId="3" borderId="0" xfId="0" applyFont="1" applyFill="1"/>
    <xf numFmtId="0" fontId="1" fillId="3" borderId="35" xfId="1" applyFill="1" applyBorder="1" applyProtection="1">
      <protection hidden="1"/>
    </xf>
    <xf numFmtId="0" fontId="1" fillId="3" borderId="36" xfId="1" applyFill="1" applyBorder="1" applyProtection="1">
      <protection hidden="1"/>
    </xf>
    <xf numFmtId="0" fontId="1" fillId="3" borderId="37" xfId="1" applyFill="1" applyBorder="1" applyProtection="1">
      <protection hidden="1"/>
    </xf>
    <xf numFmtId="168" fontId="8" fillId="3" borderId="34" xfId="3" applyNumberFormat="1" applyFont="1" applyFill="1" applyBorder="1"/>
    <xf numFmtId="168" fontId="6" fillId="3" borderId="30" xfId="3" applyNumberFormat="1" applyFont="1" applyFill="1" applyBorder="1"/>
    <xf numFmtId="168" fontId="6" fillId="3" borderId="11" xfId="3" applyNumberFormat="1" applyFont="1" applyFill="1" applyBorder="1"/>
    <xf numFmtId="0" fontId="2" fillId="2" borderId="0" xfId="1" applyFont="1" applyFill="1" applyAlignment="1" applyProtection="1">
      <alignment horizontal="center"/>
      <protection hidden="1"/>
    </xf>
    <xf numFmtId="0" fontId="3" fillId="2" borderId="0" xfId="0" applyFont="1" applyFill="1"/>
    <xf numFmtId="0" fontId="4" fillId="6" borderId="2" xfId="1" applyFont="1" applyFill="1" applyBorder="1" applyAlignment="1" applyProtection="1">
      <alignment horizontal="center" vertical="center"/>
      <protection hidden="1"/>
    </xf>
    <xf numFmtId="0" fontId="4" fillId="6" borderId="3" xfId="1" applyFont="1" applyFill="1" applyBorder="1" applyAlignment="1" applyProtection="1">
      <alignment horizontal="center" vertical="center"/>
      <protection hidden="1"/>
    </xf>
    <xf numFmtId="0" fontId="4" fillId="6" borderId="5" xfId="1" applyFont="1" applyFill="1" applyBorder="1" applyAlignment="1" applyProtection="1">
      <alignment horizontal="center" vertical="center"/>
      <protection hidden="1"/>
    </xf>
    <xf numFmtId="0" fontId="4" fillId="6" borderId="0" xfId="1" applyFont="1" applyFill="1" applyAlignment="1" applyProtection="1">
      <alignment horizontal="center" vertical="center"/>
      <protection hidden="1"/>
    </xf>
    <xf numFmtId="0" fontId="4" fillId="6" borderId="28" xfId="1" applyFont="1" applyFill="1" applyBorder="1" applyAlignment="1" applyProtection="1">
      <alignment horizontal="center" vertical="center"/>
      <protection hidden="1"/>
    </xf>
    <xf numFmtId="0" fontId="4" fillId="6" borderId="9" xfId="1" applyFont="1" applyFill="1" applyBorder="1" applyAlignment="1" applyProtection="1">
      <alignment horizontal="center" vertical="center"/>
      <protection hidden="1"/>
    </xf>
    <xf numFmtId="16" fontId="5" fillId="5" borderId="4" xfId="1" applyNumberFormat="1" applyFont="1" applyFill="1" applyBorder="1" applyAlignment="1" applyProtection="1">
      <alignment horizontal="center" vertical="center"/>
      <protection hidden="1"/>
    </xf>
    <xf numFmtId="16" fontId="5" fillId="5" borderId="8" xfId="1" applyNumberFormat="1" applyFont="1" applyFill="1" applyBorder="1" applyAlignment="1" applyProtection="1">
      <alignment horizontal="center" vertical="center"/>
      <protection hidden="1"/>
    </xf>
    <xf numFmtId="16" fontId="5" fillId="5" borderId="30" xfId="1" applyNumberFormat="1" applyFont="1" applyFill="1" applyBorder="1" applyAlignment="1" applyProtection="1">
      <alignment horizontal="center" vertical="center"/>
      <protection hidden="1"/>
    </xf>
    <xf numFmtId="0" fontId="5" fillId="5" borderId="2" xfId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28" xfId="1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/>
    </xf>
    <xf numFmtId="0" fontId="5" fillId="5" borderId="29" xfId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</cellXfs>
  <cellStyles count="4">
    <cellStyle name="Comma" xfId="3" builtinId="3"/>
    <cellStyle name="Comma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6F0B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0</xdr:rowOff>
    </xdr:from>
    <xdr:to>
      <xdr:col>12</xdr:col>
      <xdr:colOff>483279</xdr:colOff>
      <xdr:row>4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0"/>
          <a:ext cx="1969179" cy="81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17/BIR%20201%20Income%20Stat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BWHK"/>
      <sheetName val="NEDBANK"/>
      <sheetName val="FNB"/>
      <sheetName val="STDB"/>
    </sheetNames>
    <sheetDataSet>
      <sheetData sheetId="0">
        <row r="9">
          <cell r="G9">
            <v>5552.3925199999994</v>
          </cell>
          <cell r="H9">
            <v>5572.0043800000003</v>
          </cell>
          <cell r="I9">
            <v>4719.6524600000002</v>
          </cell>
          <cell r="K9">
            <v>5090</v>
          </cell>
          <cell r="L9">
            <v>5270.1361300000008</v>
          </cell>
          <cell r="M9">
            <v>6570.42886</v>
          </cell>
        </row>
        <row r="10">
          <cell r="G10">
            <v>21454.666944526165</v>
          </cell>
          <cell r="H10">
            <v>23889.703004520547</v>
          </cell>
          <cell r="I10">
            <v>21953.040663672065</v>
          </cell>
          <cell r="K10">
            <v>23854.694000000003</v>
          </cell>
          <cell r="L10">
            <v>31469.046325792035</v>
          </cell>
          <cell r="M10">
            <v>26005.359001632874</v>
          </cell>
        </row>
        <row r="11">
          <cell r="G11">
            <v>67502.230845473838</v>
          </cell>
          <cell r="H11">
            <v>61540.961675479455</v>
          </cell>
          <cell r="I11">
            <v>69155.938936327933</v>
          </cell>
          <cell r="K11">
            <v>65703</v>
          </cell>
          <cell r="L11">
            <v>67296.947874207966</v>
          </cell>
          <cell r="M11">
            <v>67458.174008367117</v>
          </cell>
        </row>
        <row r="12">
          <cell r="G12">
            <v>0</v>
          </cell>
          <cell r="H12">
            <v>36</v>
          </cell>
          <cell r="I12">
            <v>1</v>
          </cell>
          <cell r="K12">
            <v>2</v>
          </cell>
          <cell r="L12">
            <v>4</v>
          </cell>
          <cell r="M12">
            <v>5</v>
          </cell>
        </row>
        <row r="13"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G14">
            <v>3275</v>
          </cell>
          <cell r="H14">
            <v>2770</v>
          </cell>
          <cell r="I14">
            <v>3127</v>
          </cell>
          <cell r="K14">
            <v>3104</v>
          </cell>
          <cell r="L14">
            <v>3186</v>
          </cell>
          <cell r="M14">
            <v>2767.9169999999999</v>
          </cell>
        </row>
        <row r="15">
          <cell r="G15">
            <v>119029.333872061</v>
          </cell>
          <cell r="H15">
            <v>106245.90831</v>
          </cell>
          <cell r="I15">
            <v>119539.95331</v>
          </cell>
          <cell r="K15">
            <v>113531</v>
          </cell>
          <cell r="L15">
            <v>116440.55321891094</v>
          </cell>
          <cell r="M15">
            <v>111277.88928686103</v>
          </cell>
        </row>
        <row r="16">
          <cell r="G16">
            <v>307652.40285999997</v>
          </cell>
          <cell r="H16">
            <v>270498.38916000002</v>
          </cell>
          <cell r="I16">
            <v>306087.67804000003</v>
          </cell>
          <cell r="K16">
            <v>301933</v>
          </cell>
          <cell r="L16">
            <v>310464.20734999992</v>
          </cell>
          <cell r="M16">
            <v>309962.08277000004</v>
          </cell>
        </row>
        <row r="17">
          <cell r="G17">
            <v>97132.815199999997</v>
          </cell>
          <cell r="H17">
            <v>89151.469060000003</v>
          </cell>
          <cell r="I17">
            <v>98535.435249999995</v>
          </cell>
          <cell r="K17">
            <v>95632</v>
          </cell>
          <cell r="L17">
            <v>98842.498779999994</v>
          </cell>
          <cell r="M17">
            <v>95354.969429999997</v>
          </cell>
        </row>
        <row r="18">
          <cell r="G18">
            <v>58880.52087</v>
          </cell>
          <cell r="H18">
            <v>53541.155700000003</v>
          </cell>
          <cell r="I18">
            <v>59894.902310000005</v>
          </cell>
          <cell r="K18">
            <v>58203</v>
          </cell>
          <cell r="L18">
            <v>60987.764110000004</v>
          </cell>
          <cell r="M18">
            <v>59652.662139999986</v>
          </cell>
        </row>
        <row r="19">
          <cell r="G19">
            <v>91775.748229999997</v>
          </cell>
          <cell r="H19">
            <v>86655.376940000002</v>
          </cell>
          <cell r="I19">
            <v>96828.497489999994</v>
          </cell>
          <cell r="K19">
            <v>92816</v>
          </cell>
          <cell r="L19">
            <v>93937.86142999999</v>
          </cell>
          <cell r="M19">
            <v>99234.426139999996</v>
          </cell>
        </row>
        <row r="20">
          <cell r="G20">
            <v>100396.98837793891</v>
          </cell>
          <cell r="H20">
            <v>103283.78714</v>
          </cell>
          <cell r="I20">
            <v>108260.47877367277</v>
          </cell>
          <cell r="K20">
            <v>105853</v>
          </cell>
          <cell r="L20">
            <v>112460.13076108904</v>
          </cell>
          <cell r="M20">
            <v>108709.83275313897</v>
          </cell>
        </row>
        <row r="21">
          <cell r="G21">
            <v>6034.2196199999998</v>
          </cell>
          <cell r="H21">
            <v>6169.8783600000006</v>
          </cell>
          <cell r="I21">
            <v>5964.3965399999997</v>
          </cell>
          <cell r="K21">
            <v>6267</v>
          </cell>
          <cell r="L21">
            <v>6529.4647599999998</v>
          </cell>
          <cell r="M21">
            <v>6617.7584200000001</v>
          </cell>
        </row>
        <row r="22"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G24">
            <v>3976.9670000000001</v>
          </cell>
          <cell r="H24">
            <v>3615</v>
          </cell>
          <cell r="I24">
            <v>3311</v>
          </cell>
          <cell r="K24">
            <v>3738</v>
          </cell>
          <cell r="L24">
            <v>4052.6639999999998</v>
          </cell>
          <cell r="M24">
            <v>3522.123</v>
          </cell>
        </row>
        <row r="25">
          <cell r="G25">
            <v>4718.7740000000003</v>
          </cell>
          <cell r="H25">
            <v>2586</v>
          </cell>
          <cell r="I25">
            <v>1520.9829999999999</v>
          </cell>
          <cell r="K25">
            <v>1566</v>
          </cell>
          <cell r="L25">
            <v>2234.7759999999998</v>
          </cell>
          <cell r="M25">
            <v>2977.8209999999999</v>
          </cell>
        </row>
        <row r="27">
          <cell r="G27">
            <v>7498.9005867123287</v>
          </cell>
          <cell r="H27">
            <v>6228.7955821917813</v>
          </cell>
          <cell r="I27">
            <v>6999.8306004109581</v>
          </cell>
          <cell r="K27">
            <v>6496</v>
          </cell>
          <cell r="L27">
            <v>6757.669668356164</v>
          </cell>
          <cell r="M27">
            <v>6252.3209200000001</v>
          </cell>
        </row>
        <row r="28">
          <cell r="G28">
            <v>7238.55</v>
          </cell>
          <cell r="H28">
            <v>7559</v>
          </cell>
          <cell r="I28">
            <v>7823.1329999999998</v>
          </cell>
          <cell r="K28">
            <v>2230</v>
          </cell>
          <cell r="L28">
            <v>4728.9409999999998</v>
          </cell>
          <cell r="M28">
            <v>4771.6800400000002</v>
          </cell>
        </row>
        <row r="29">
          <cell r="G29">
            <v>7468.2359999999999</v>
          </cell>
          <cell r="H29">
            <v>7474</v>
          </cell>
          <cell r="I29">
            <v>3837.951</v>
          </cell>
          <cell r="K29">
            <v>3468</v>
          </cell>
          <cell r="L29">
            <v>3593.8959999999997</v>
          </cell>
          <cell r="M29">
            <v>3201.123</v>
          </cell>
        </row>
        <row r="30">
          <cell r="G30">
            <v>24</v>
          </cell>
          <cell r="H30">
            <v>50</v>
          </cell>
          <cell r="I30">
            <v>21</v>
          </cell>
          <cell r="K30">
            <v>3</v>
          </cell>
          <cell r="L30">
            <v>31</v>
          </cell>
          <cell r="M30">
            <v>21</v>
          </cell>
        </row>
        <row r="31">
          <cell r="G31">
            <v>8390.181779999999</v>
          </cell>
          <cell r="H31">
            <v>5169.28773</v>
          </cell>
          <cell r="I31">
            <v>8714.1376099999998</v>
          </cell>
          <cell r="K31">
            <v>7153</v>
          </cell>
          <cell r="L31">
            <v>2774.0352700000003</v>
          </cell>
          <cell r="M31">
            <v>736.34700999999973</v>
          </cell>
        </row>
        <row r="32">
          <cell r="G32">
            <v>60449.724190000001</v>
          </cell>
          <cell r="H32">
            <v>46579.60716</v>
          </cell>
          <cell r="I32">
            <v>54751.051550000004</v>
          </cell>
          <cell r="K32">
            <v>50749</v>
          </cell>
          <cell r="L32">
            <v>56190.965840000004</v>
          </cell>
          <cell r="M32">
            <v>51321.619249999996</v>
          </cell>
        </row>
        <row r="33">
          <cell r="G33">
            <v>62624.161370000002</v>
          </cell>
          <cell r="H33">
            <v>60945.682059999999</v>
          </cell>
          <cell r="I33">
            <v>66118.266969999997</v>
          </cell>
          <cell r="K33">
            <v>68138</v>
          </cell>
          <cell r="L33">
            <v>75965.186260000002</v>
          </cell>
          <cell r="M33">
            <v>70775.794439999998</v>
          </cell>
        </row>
        <row r="34">
          <cell r="G34">
            <v>7434.2935900000002</v>
          </cell>
          <cell r="H34">
            <v>13403.395549999999</v>
          </cell>
          <cell r="I34">
            <v>8037.2511999999997</v>
          </cell>
          <cell r="K34">
            <v>7655</v>
          </cell>
          <cell r="L34">
            <v>7870.16525</v>
          </cell>
          <cell r="M34">
            <v>7728.5277000000015</v>
          </cell>
        </row>
        <row r="35">
          <cell r="G35">
            <v>101951.74878328766</v>
          </cell>
          <cell r="H35">
            <v>91845.856027808215</v>
          </cell>
          <cell r="I35">
            <v>105753.84777958904</v>
          </cell>
          <cell r="K35">
            <v>105360</v>
          </cell>
          <cell r="L35">
            <v>112002.50904164385</v>
          </cell>
          <cell r="M35">
            <v>112571.66648</v>
          </cell>
        </row>
        <row r="36">
          <cell r="G36">
            <v>153992.61056</v>
          </cell>
          <cell r="H36">
            <v>140491.44367000001</v>
          </cell>
          <cell r="I36">
            <v>157049.63669000001</v>
          </cell>
          <cell r="K36">
            <v>154813</v>
          </cell>
          <cell r="L36">
            <v>160685.04471999998</v>
          </cell>
          <cell r="M36">
            <v>167693.88634000003</v>
          </cell>
        </row>
        <row r="37">
          <cell r="G37">
            <v>623</v>
          </cell>
          <cell r="H37">
            <v>548</v>
          </cell>
          <cell r="I37">
            <v>561</v>
          </cell>
          <cell r="K37">
            <v>580</v>
          </cell>
          <cell r="L37">
            <v>630</v>
          </cell>
          <cell r="M37">
            <v>616</v>
          </cell>
        </row>
        <row r="38"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G39">
            <v>32022.941920000001</v>
          </cell>
          <cell r="H39">
            <v>29154.301920000002</v>
          </cell>
          <cell r="I39">
            <v>31394.301920000002</v>
          </cell>
          <cell r="K39">
            <v>29542</v>
          </cell>
          <cell r="L39">
            <v>32375.892920000002</v>
          </cell>
          <cell r="M39">
            <v>32433.41792</v>
          </cell>
        </row>
        <row r="40"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G41">
            <v>14910</v>
          </cell>
          <cell r="H41">
            <v>13685</v>
          </cell>
          <cell r="I41">
            <v>16945</v>
          </cell>
          <cell r="K41">
            <v>19660</v>
          </cell>
          <cell r="L41">
            <v>20313</v>
          </cell>
          <cell r="M41">
            <v>22675</v>
          </cell>
        </row>
        <row r="44">
          <cell r="G44">
            <v>7894.9801100000004</v>
          </cell>
          <cell r="H44">
            <v>26013.785229999998</v>
          </cell>
          <cell r="I44">
            <v>13575.509180000001</v>
          </cell>
          <cell r="K44">
            <v>17791</v>
          </cell>
          <cell r="L44">
            <v>28595.984400000012</v>
          </cell>
          <cell r="M44">
            <v>14768.51627</v>
          </cell>
        </row>
        <row r="45">
          <cell r="G45">
            <v>931.92215999999996</v>
          </cell>
          <cell r="H45">
            <v>1003.9042400000001</v>
          </cell>
          <cell r="I45">
            <v>18522.87974</v>
          </cell>
          <cell r="K45">
            <v>861</v>
          </cell>
          <cell r="L45">
            <v>1192.76502</v>
          </cell>
          <cell r="M45">
            <v>2445.2334700000001</v>
          </cell>
        </row>
        <row r="46">
          <cell r="G46">
            <v>4024.2999599999994</v>
          </cell>
          <cell r="H46">
            <v>857.72423000000026</v>
          </cell>
          <cell r="I46">
            <v>3247.7077400000007</v>
          </cell>
          <cell r="K46">
            <v>3899</v>
          </cell>
          <cell r="L46">
            <v>1513.9831600000002</v>
          </cell>
          <cell r="M46">
            <v>4289.8099500000008</v>
          </cell>
        </row>
        <row r="47">
          <cell r="G47">
            <v>784.58999999999992</v>
          </cell>
          <cell r="H47">
            <v>6060.7080000000005</v>
          </cell>
          <cell r="I47">
            <v>2990.4140000000002</v>
          </cell>
          <cell r="K47">
            <v>2466</v>
          </cell>
          <cell r="L47">
            <v>11822.119999999999</v>
          </cell>
          <cell r="M47">
            <v>-17007.368999999999</v>
          </cell>
        </row>
        <row r="48">
          <cell r="G48">
            <v>-340.66261000000003</v>
          </cell>
          <cell r="H48">
            <v>-199.41252</v>
          </cell>
          <cell r="I48">
            <v>559.72816000000012</v>
          </cell>
          <cell r="K48">
            <v>6387</v>
          </cell>
          <cell r="L48">
            <v>1484.2293999999995</v>
          </cell>
          <cell r="M48">
            <v>-639.05798000000027</v>
          </cell>
        </row>
        <row r="51">
          <cell r="G51">
            <v>212440.52617</v>
          </cell>
          <cell r="H51">
            <v>205094.16920999999</v>
          </cell>
          <cell r="I51">
            <v>222988.07540999999</v>
          </cell>
          <cell r="K51">
            <v>210409</v>
          </cell>
          <cell r="L51">
            <v>227433.89013000001</v>
          </cell>
          <cell r="M51">
            <v>226814.62106999999</v>
          </cell>
        </row>
        <row r="52">
          <cell r="G52">
            <v>14243.106199999998</v>
          </cell>
          <cell r="H52">
            <v>13564.114750000002</v>
          </cell>
          <cell r="I52">
            <v>17360.967419999997</v>
          </cell>
          <cell r="K52">
            <v>14928</v>
          </cell>
          <cell r="L52">
            <v>16566.297489999997</v>
          </cell>
          <cell r="M52">
            <v>17507.85616000001</v>
          </cell>
        </row>
        <row r="53">
          <cell r="G53">
            <v>4332.7730799999999</v>
          </cell>
          <cell r="H53">
            <v>7193.1449400000001</v>
          </cell>
          <cell r="I53">
            <v>10678.588390000001</v>
          </cell>
          <cell r="K53">
            <v>3180</v>
          </cell>
          <cell r="L53">
            <v>4324.80926</v>
          </cell>
          <cell r="M53">
            <v>10622.40969</v>
          </cell>
        </row>
        <row r="55">
          <cell r="G55">
            <v>9647</v>
          </cell>
          <cell r="H55">
            <v>-2280</v>
          </cell>
          <cell r="I55">
            <v>11607</v>
          </cell>
          <cell r="K55">
            <v>15670</v>
          </cell>
          <cell r="L55">
            <v>11015</v>
          </cell>
          <cell r="M55">
            <v>15443</v>
          </cell>
        </row>
        <row r="56"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G57">
            <v>0</v>
          </cell>
          <cell r="H57">
            <v>371.55</v>
          </cell>
          <cell r="I57">
            <v>-152.46377999999999</v>
          </cell>
          <cell r="K57">
            <v>947</v>
          </cell>
          <cell r="L57">
            <v>2.2770799999998417</v>
          </cell>
          <cell r="M57">
            <v>-138.94105999999994</v>
          </cell>
        </row>
        <row r="58">
          <cell r="G58">
            <v>14730.84188</v>
          </cell>
          <cell r="H58">
            <v>15266.38161</v>
          </cell>
          <cell r="I58">
            <v>24891.604759999998</v>
          </cell>
          <cell r="K58">
            <v>17721</v>
          </cell>
          <cell r="L58">
            <v>27191.805229999998</v>
          </cell>
          <cell r="M58">
            <v>30710.214899999995</v>
          </cell>
        </row>
        <row r="60">
          <cell r="G60">
            <v>1091</v>
          </cell>
          <cell r="H60">
            <v>1009</v>
          </cell>
          <cell r="I60">
            <v>1124.1659999999999</v>
          </cell>
          <cell r="K60">
            <v>1081</v>
          </cell>
          <cell r="L60">
            <v>1115.125</v>
          </cell>
          <cell r="M60">
            <v>1164.2090000000001</v>
          </cell>
        </row>
        <row r="61"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G62">
            <v>3396</v>
          </cell>
          <cell r="H62">
            <v>2898</v>
          </cell>
          <cell r="I62">
            <v>6842</v>
          </cell>
          <cell r="K62">
            <v>-1654</v>
          </cell>
          <cell r="L62">
            <v>1920</v>
          </cell>
          <cell r="M62">
            <v>3673</v>
          </cell>
        </row>
        <row r="63">
          <cell r="G63">
            <v>8584</v>
          </cell>
          <cell r="H63">
            <v>7481</v>
          </cell>
          <cell r="I63">
            <v>8983</v>
          </cell>
          <cell r="K63">
            <v>8496</v>
          </cell>
          <cell r="L63">
            <v>8888.0249999999996</v>
          </cell>
          <cell r="M63">
            <v>8788.1319999999996</v>
          </cell>
        </row>
        <row r="65">
          <cell r="G65">
            <v>197598.85678</v>
          </cell>
          <cell r="H65">
            <v>205904.35634</v>
          </cell>
          <cell r="I65">
            <v>209699.3639</v>
          </cell>
          <cell r="K65">
            <v>216540</v>
          </cell>
          <cell r="L65">
            <v>217412.37554999997</v>
          </cell>
          <cell r="M65">
            <v>195221.51847000004</v>
          </cell>
        </row>
        <row r="66">
          <cell r="G66">
            <v>712.4973</v>
          </cell>
          <cell r="H66">
            <v>715.4973</v>
          </cell>
          <cell r="I66">
            <v>743.63296000000003</v>
          </cell>
          <cell r="K66">
            <v>947</v>
          </cell>
          <cell r="L66">
            <v>805.46367000000009</v>
          </cell>
          <cell r="M66">
            <v>9898.4658400000008</v>
          </cell>
        </row>
        <row r="67">
          <cell r="G67">
            <v>7823.9443499999998</v>
          </cell>
          <cell r="H67">
            <v>9310.4081900000001</v>
          </cell>
          <cell r="I67">
            <v>7107.2318299999988</v>
          </cell>
          <cell r="K67">
            <v>10173</v>
          </cell>
          <cell r="L67">
            <v>11445.737069999999</v>
          </cell>
          <cell r="M67">
            <v>13633.807760000002</v>
          </cell>
        </row>
        <row r="68">
          <cell r="G68">
            <v>1262.6666599999999</v>
          </cell>
          <cell r="H68">
            <v>963.66665999999998</v>
          </cell>
          <cell r="I68">
            <v>857.66666000000009</v>
          </cell>
          <cell r="K68">
            <v>629</v>
          </cell>
          <cell r="L68">
            <v>1851.4646600000001</v>
          </cell>
          <cell r="M68">
            <v>1496.7736599999998</v>
          </cell>
        </row>
        <row r="69">
          <cell r="G69">
            <v>27234</v>
          </cell>
          <cell r="H69">
            <v>26905</v>
          </cell>
          <cell r="I69">
            <v>34708</v>
          </cell>
          <cell r="K69">
            <v>29666</v>
          </cell>
          <cell r="L69">
            <v>30354.795999999998</v>
          </cell>
          <cell r="M69">
            <v>33178.067999999999</v>
          </cell>
        </row>
        <row r="70">
          <cell r="G70">
            <v>24614.87096</v>
          </cell>
          <cell r="H70">
            <v>26606.888849999999</v>
          </cell>
          <cell r="I70">
            <v>25990.174030000002</v>
          </cell>
          <cell r="K70">
            <v>25882</v>
          </cell>
          <cell r="L70">
            <v>25607.344090000006</v>
          </cell>
          <cell r="M70">
            <v>26191.733289999996</v>
          </cell>
        </row>
        <row r="71">
          <cell r="G71">
            <v>20982.927879999999</v>
          </cell>
          <cell r="H71">
            <v>20786.99783</v>
          </cell>
          <cell r="I71">
            <v>20953.753530000002</v>
          </cell>
          <cell r="K71">
            <v>20729</v>
          </cell>
          <cell r="L71">
            <v>21197.362180000004</v>
          </cell>
          <cell r="M71">
            <v>22448.865090000003</v>
          </cell>
        </row>
        <row r="72">
          <cell r="G72">
            <v>91844.169170000008</v>
          </cell>
          <cell r="H72">
            <v>82110.833780000015</v>
          </cell>
          <cell r="I72">
            <v>91381.069149999996</v>
          </cell>
          <cell r="K72">
            <v>96930</v>
          </cell>
          <cell r="L72">
            <v>97761.670209999982</v>
          </cell>
          <cell r="M72">
            <v>84555.260280000046</v>
          </cell>
        </row>
        <row r="75">
          <cell r="G75">
            <v>110299.20483999999</v>
          </cell>
          <cell r="H75">
            <v>52588.578150000001</v>
          </cell>
          <cell r="I75">
            <v>85183.848020000005</v>
          </cell>
          <cell r="K75">
            <v>79544</v>
          </cell>
          <cell r="L75">
            <v>90611.602279999992</v>
          </cell>
          <cell r="M75">
            <v>43035.114839999995</v>
          </cell>
        </row>
        <row r="76">
          <cell r="G76">
            <v>-17588.03</v>
          </cell>
          <cell r="H76">
            <v>16853</v>
          </cell>
          <cell r="I76">
            <v>14704</v>
          </cell>
          <cell r="K76">
            <v>2040</v>
          </cell>
          <cell r="L76">
            <v>-496.79799999999886</v>
          </cell>
          <cell r="M76">
            <v>52106.133999999998</v>
          </cell>
        </row>
        <row r="77"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G80">
            <v>206</v>
          </cell>
          <cell r="H80">
            <v>206</v>
          </cell>
          <cell r="I80">
            <v>206</v>
          </cell>
          <cell r="K80">
            <v>336</v>
          </cell>
          <cell r="L80">
            <v>809</v>
          </cell>
          <cell r="M80">
            <v>180.755</v>
          </cell>
        </row>
        <row r="81">
          <cell r="G81">
            <v>3833.386</v>
          </cell>
          <cell r="H81">
            <v>1276.3750000000005</v>
          </cell>
          <cell r="I81">
            <v>-582.86700000000019</v>
          </cell>
          <cell r="K81">
            <v>5277</v>
          </cell>
          <cell r="L81">
            <v>4312.5670000000009</v>
          </cell>
          <cell r="M81">
            <v>-5040.0110000000004</v>
          </cell>
        </row>
        <row r="82"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-12389</v>
          </cell>
        </row>
        <row r="83">
          <cell r="G83">
            <v>-343510</v>
          </cell>
          <cell r="H83">
            <v>0</v>
          </cell>
          <cell r="I83">
            <v>-136000</v>
          </cell>
          <cell r="K83">
            <v>-192000</v>
          </cell>
          <cell r="L83">
            <v>0</v>
          </cell>
          <cell r="M83">
            <v>0</v>
          </cell>
        </row>
        <row r="84">
          <cell r="G84">
            <v>-126331.89267000032</v>
          </cell>
          <cell r="H84">
            <v>168019.06326000002</v>
          </cell>
          <cell r="I84">
            <v>68614.640753672807</v>
          </cell>
          <cell r="K84">
            <v>-8647.3059999999823</v>
          </cell>
          <cell r="L84">
            <v>191676.44126999975</v>
          </cell>
          <cell r="M84">
            <v>231031.43253000008</v>
          </cell>
        </row>
        <row r="85">
          <cell r="G85">
            <v>5971266</v>
          </cell>
          <cell r="H85">
            <v>5973378</v>
          </cell>
          <cell r="I85">
            <v>5967511.1860400001</v>
          </cell>
          <cell r="K85">
            <v>5967510.1860400001</v>
          </cell>
          <cell r="L85">
            <v>5967510.2870399999</v>
          </cell>
          <cell r="M85">
            <v>5965914.2730400003</v>
          </cell>
        </row>
        <row r="86">
          <cell r="G86">
            <v>5844934.10733</v>
          </cell>
          <cell r="H86">
            <v>6012953.1705900002</v>
          </cell>
          <cell r="I86">
            <v>6081567.8113436727</v>
          </cell>
          <cell r="K86">
            <v>6072920.5053436728</v>
          </cell>
          <cell r="L86">
            <v>6264596.9466136722</v>
          </cell>
          <cell r="M86">
            <v>6495628.3791436721</v>
          </cell>
        </row>
        <row r="90">
          <cell r="G90">
            <v>6013</v>
          </cell>
          <cell r="H90">
            <v>6025</v>
          </cell>
          <cell r="I90">
            <v>6019</v>
          </cell>
          <cell r="K90">
            <v>6001</v>
          </cell>
          <cell r="L90">
            <v>6034</v>
          </cell>
          <cell r="M90">
            <v>5969</v>
          </cell>
        </row>
        <row r="91">
          <cell r="G91">
            <v>293</v>
          </cell>
          <cell r="H91">
            <v>247</v>
          </cell>
          <cell r="I91">
            <v>210</v>
          </cell>
          <cell r="K91">
            <v>162</v>
          </cell>
          <cell r="L91">
            <v>163</v>
          </cell>
          <cell r="M91">
            <v>223</v>
          </cell>
        </row>
        <row r="92">
          <cell r="G92">
            <v>139</v>
          </cell>
          <cell r="H92">
            <v>139</v>
          </cell>
          <cell r="I92">
            <v>139</v>
          </cell>
          <cell r="K92">
            <v>139</v>
          </cell>
          <cell r="L92">
            <v>139</v>
          </cell>
          <cell r="M92">
            <v>139</v>
          </cell>
        </row>
        <row r="93">
          <cell r="G93">
            <v>62</v>
          </cell>
          <cell r="H93">
            <v>63</v>
          </cell>
          <cell r="I93">
            <v>63</v>
          </cell>
          <cell r="K93">
            <v>63</v>
          </cell>
          <cell r="L93">
            <v>63</v>
          </cell>
          <cell r="M93">
            <v>63</v>
          </cell>
        </row>
        <row r="94">
          <cell r="G94">
            <v>993</v>
          </cell>
          <cell r="H94">
            <v>994</v>
          </cell>
          <cell r="I94">
            <v>999</v>
          </cell>
          <cell r="K94">
            <v>1001</v>
          </cell>
          <cell r="L94">
            <v>1001</v>
          </cell>
          <cell r="M94">
            <v>1015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5:P103"/>
  <sheetViews>
    <sheetView tabSelected="1" topLeftCell="A83" workbookViewId="0">
      <selection activeCell="N94" sqref="N94"/>
    </sheetView>
  </sheetViews>
  <sheetFormatPr defaultRowHeight="14.4" x14ac:dyDescent="0.3"/>
  <cols>
    <col min="4" max="4" width="34.5546875" customWidth="1"/>
    <col min="5" max="5" width="11.88671875" hidden="1" customWidth="1"/>
    <col min="6" max="6" width="12.109375" hidden="1" customWidth="1"/>
    <col min="7" max="7" width="10.33203125" hidden="1" customWidth="1"/>
    <col min="8" max="8" width="12.33203125" hidden="1" customWidth="1"/>
    <col min="9" max="10" width="10" hidden="1" customWidth="1"/>
    <col min="11" max="12" width="11.109375" customWidth="1"/>
    <col min="13" max="13" width="10.44140625" customWidth="1"/>
    <col min="14" max="14" width="12.33203125" customWidth="1"/>
    <col min="15" max="15" width="11.44140625" customWidth="1"/>
    <col min="16" max="16" width="11.5546875" customWidth="1"/>
  </cols>
  <sheetData>
    <row r="5" spans="1:16" ht="15.6" x14ac:dyDescent="0.3">
      <c r="A5" s="63"/>
      <c r="B5" s="63"/>
      <c r="C5" s="63"/>
      <c r="D5" s="63"/>
      <c r="E5" s="63"/>
      <c r="F5" s="63"/>
      <c r="G5" s="63"/>
      <c r="H5" s="64"/>
      <c r="I5" s="64"/>
      <c r="J5" s="64"/>
      <c r="K5" s="64"/>
      <c r="L5" s="64"/>
      <c r="M5" s="64"/>
      <c r="N5" s="64"/>
      <c r="O5" s="64"/>
      <c r="P5" s="64"/>
    </row>
    <row r="6" spans="1:16" ht="15.6" x14ac:dyDescent="0.3">
      <c r="A6" s="63" t="s">
        <v>90</v>
      </c>
      <c r="B6" s="63"/>
      <c r="C6" s="63"/>
      <c r="D6" s="63"/>
      <c r="E6" s="63"/>
      <c r="F6" s="63"/>
      <c r="G6" s="63"/>
      <c r="H6" s="64"/>
      <c r="I6" s="64"/>
      <c r="J6" s="64"/>
      <c r="K6" s="64"/>
      <c r="L6" s="64"/>
      <c r="M6" s="64"/>
      <c r="N6" s="64"/>
      <c r="O6" s="64"/>
      <c r="P6" s="64"/>
    </row>
    <row r="7" spans="1:16" ht="15.6" x14ac:dyDescent="0.3">
      <c r="A7" s="63" t="s">
        <v>91</v>
      </c>
      <c r="B7" s="63"/>
      <c r="C7" s="63"/>
      <c r="D7" s="63"/>
      <c r="E7" s="63"/>
      <c r="F7" s="63"/>
      <c r="G7" s="63"/>
      <c r="H7" s="64"/>
      <c r="I7" s="64"/>
      <c r="J7" s="64"/>
      <c r="K7" s="64"/>
      <c r="L7" s="64"/>
      <c r="M7" s="64"/>
      <c r="N7" s="64"/>
      <c r="O7" s="64"/>
      <c r="P7" s="64"/>
    </row>
    <row r="8" spans="1:16" ht="16.2" thickBot="1" x14ac:dyDescent="0.35">
      <c r="A8" s="1"/>
      <c r="B8" s="1"/>
      <c r="C8" s="1"/>
      <c r="D8" s="1"/>
      <c r="E8" s="1"/>
      <c r="F8" s="1"/>
      <c r="G8" s="1"/>
      <c r="H8" s="1"/>
    </row>
    <row r="9" spans="1:16" x14ac:dyDescent="0.3">
      <c r="A9" s="54"/>
      <c r="B9" s="51"/>
      <c r="C9" s="51"/>
      <c r="D9" s="52"/>
      <c r="E9" s="74" t="s">
        <v>86</v>
      </c>
      <c r="F9" s="75"/>
      <c r="G9" s="83"/>
      <c r="H9" s="74" t="s">
        <v>87</v>
      </c>
      <c r="I9" s="78"/>
      <c r="J9" s="79"/>
      <c r="K9" s="74" t="s">
        <v>88</v>
      </c>
      <c r="L9" s="78"/>
      <c r="M9" s="79"/>
      <c r="N9" s="74" t="s">
        <v>89</v>
      </c>
      <c r="O9" s="78"/>
      <c r="P9" s="79"/>
    </row>
    <row r="10" spans="1:16" ht="15" thickBot="1" x14ac:dyDescent="0.35">
      <c r="A10" s="53" t="s">
        <v>0</v>
      </c>
      <c r="B10" s="53" t="s">
        <v>1</v>
      </c>
      <c r="C10" s="53"/>
      <c r="D10" s="53"/>
      <c r="E10" s="76"/>
      <c r="F10" s="77"/>
      <c r="G10" s="84"/>
      <c r="H10" s="80"/>
      <c r="I10" s="81"/>
      <c r="J10" s="82"/>
      <c r="K10" s="80"/>
      <c r="L10" s="81"/>
      <c r="M10" s="82"/>
      <c r="N10" s="80"/>
      <c r="O10" s="81"/>
      <c r="P10" s="82"/>
    </row>
    <row r="11" spans="1:16" x14ac:dyDescent="0.3">
      <c r="A11" s="65" t="s">
        <v>2</v>
      </c>
      <c r="B11" s="66"/>
      <c r="C11" s="66"/>
      <c r="D11" s="66"/>
      <c r="E11" s="71">
        <v>42400</v>
      </c>
      <c r="F11" s="71">
        <v>42429</v>
      </c>
      <c r="G11" s="71">
        <v>42460</v>
      </c>
      <c r="H11" s="71">
        <v>42490</v>
      </c>
      <c r="I11" s="71">
        <v>42521</v>
      </c>
      <c r="J11" s="71">
        <v>42551</v>
      </c>
      <c r="K11" s="71">
        <v>42582</v>
      </c>
      <c r="L11" s="71">
        <v>42613</v>
      </c>
      <c r="M11" s="71">
        <v>42643</v>
      </c>
      <c r="N11" s="71">
        <v>42674</v>
      </c>
      <c r="O11" s="71">
        <v>42704</v>
      </c>
      <c r="P11" s="71">
        <v>42735</v>
      </c>
    </row>
    <row r="12" spans="1:16" x14ac:dyDescent="0.3">
      <c r="A12" s="67"/>
      <c r="B12" s="68"/>
      <c r="C12" s="68"/>
      <c r="D12" s="68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</row>
    <row r="13" spans="1:16" x14ac:dyDescent="0.3">
      <c r="A13" s="67"/>
      <c r="B13" s="68"/>
      <c r="C13" s="68"/>
      <c r="D13" s="68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</row>
    <row r="14" spans="1:16" ht="15" thickBot="1" x14ac:dyDescent="0.35">
      <c r="A14" s="69"/>
      <c r="B14" s="70"/>
      <c r="C14" s="70"/>
      <c r="D14" s="70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</row>
    <row r="15" spans="1:16" ht="15" thickBot="1" x14ac:dyDescent="0.35">
      <c r="A15" s="2" t="s">
        <v>3</v>
      </c>
      <c r="B15" s="3"/>
      <c r="C15" s="3"/>
      <c r="D15" s="3"/>
      <c r="E15" s="4">
        <f>SUM(E16:E32)</f>
        <v>887382.06033999973</v>
      </c>
      <c r="F15" s="4">
        <f>SUM(F16:F32)</f>
        <v>815555.63373</v>
      </c>
      <c r="G15" s="4">
        <f>SUM(G16:G32)</f>
        <v>898899.95677367283</v>
      </c>
      <c r="H15" s="4">
        <f t="shared" ref="H15" si="0">SUM(H16:H32)</f>
        <v>877292.69400000002</v>
      </c>
      <c r="I15" s="4">
        <f t="shared" ref="I15:J15" si="1">SUM(I16:I32)</f>
        <v>913176.05073999974</v>
      </c>
      <c r="J15" s="4">
        <f t="shared" si="1"/>
        <v>900116.44380999997</v>
      </c>
      <c r="K15" s="4">
        <f>SUM(K16:K32)</f>
        <v>923525.65011000016</v>
      </c>
      <c r="L15" s="4">
        <f>SUM(L16:L32)</f>
        <v>930046.12340000004</v>
      </c>
      <c r="M15" s="4">
        <f>SUM(M16:M32)</f>
        <v>906190.57099000004</v>
      </c>
      <c r="N15" s="4">
        <f t="shared" ref="N15:P15" si="2">SUM(N16:N32)</f>
        <v>923588.68626000022</v>
      </c>
      <c r="O15" s="4">
        <f t="shared" si="2"/>
        <v>895967.30040000007</v>
      </c>
      <c r="P15" s="4">
        <f t="shared" si="2"/>
        <v>939661.82958000014</v>
      </c>
    </row>
    <row r="16" spans="1:16" ht="15" thickBot="1" x14ac:dyDescent="0.35">
      <c r="A16" s="6"/>
      <c r="B16" s="7" t="s">
        <v>5</v>
      </c>
      <c r="C16" s="7"/>
      <c r="D16" s="7"/>
      <c r="E16" s="8">
        <f>[1]INDUSTRY!$G$9</f>
        <v>5552.3925199999994</v>
      </c>
      <c r="F16" s="8">
        <f>[1]INDUSTRY!$H$9</f>
        <v>5572.0043800000003</v>
      </c>
      <c r="G16" s="8">
        <f>[1]INDUSTRY!$I$9</f>
        <v>4719.6524600000002</v>
      </c>
      <c r="H16" s="8">
        <f>[1]INDUSTRY!K9</f>
        <v>5090</v>
      </c>
      <c r="I16" s="8">
        <f>[1]INDUSTRY!L9</f>
        <v>5270.1361300000008</v>
      </c>
      <c r="J16" s="8">
        <f>[1]INDUSTRY!M9</f>
        <v>6570.42886</v>
      </c>
      <c r="K16" s="8">
        <v>6410.0822200000002</v>
      </c>
      <c r="L16" s="8">
        <v>11811.025450000001</v>
      </c>
      <c r="M16" s="8">
        <v>9223.6876799999991</v>
      </c>
      <c r="N16" s="8">
        <v>6365.5497099999993</v>
      </c>
      <c r="O16" s="8">
        <v>11507.952240000001</v>
      </c>
      <c r="P16" s="8">
        <v>10091.73264</v>
      </c>
    </row>
    <row r="17" spans="1:16" ht="15" thickBot="1" x14ac:dyDescent="0.35">
      <c r="A17" s="9"/>
      <c r="B17" s="10" t="s">
        <v>6</v>
      </c>
      <c r="C17" s="10"/>
      <c r="D17" s="10"/>
      <c r="E17" s="8">
        <f>[1]INDUSTRY!$G$10</f>
        <v>21454.666944526165</v>
      </c>
      <c r="F17" s="8">
        <f>[1]INDUSTRY!$H$10</f>
        <v>23889.703004520547</v>
      </c>
      <c r="G17" s="8">
        <f>[1]INDUSTRY!$I$10</f>
        <v>21953.040663672065</v>
      </c>
      <c r="H17" s="8">
        <f>[1]INDUSTRY!K10</f>
        <v>23854.694000000003</v>
      </c>
      <c r="I17" s="8">
        <f>[1]INDUSTRY!L10</f>
        <v>31469.046325792035</v>
      </c>
      <c r="J17" s="8">
        <f>[1]INDUSTRY!M10</f>
        <v>26005.359001632874</v>
      </c>
      <c r="K17" s="8">
        <v>30614.565871405433</v>
      </c>
      <c r="L17" s="8">
        <v>30205.72466465746</v>
      </c>
      <c r="M17" s="8">
        <v>24897.867683953609</v>
      </c>
      <c r="N17" s="8">
        <v>28317.771659577196</v>
      </c>
      <c r="O17" s="8">
        <v>21114.368634755348</v>
      </c>
      <c r="P17" s="8">
        <v>25123.120904248746</v>
      </c>
    </row>
    <row r="18" spans="1:16" ht="15" thickBot="1" x14ac:dyDescent="0.35">
      <c r="A18" s="9"/>
      <c r="B18" s="10" t="s">
        <v>66</v>
      </c>
      <c r="C18" s="10"/>
      <c r="D18" s="10"/>
      <c r="E18" s="8">
        <f>[1]INDUSTRY!$G$11</f>
        <v>67502.230845473838</v>
      </c>
      <c r="F18" s="8">
        <f>[1]INDUSTRY!$H$11</f>
        <v>61540.961675479455</v>
      </c>
      <c r="G18" s="8">
        <f>[1]INDUSTRY!$I$11</f>
        <v>69155.938936327933</v>
      </c>
      <c r="H18" s="8">
        <f>[1]INDUSTRY!K11</f>
        <v>65703</v>
      </c>
      <c r="I18" s="8">
        <f>[1]INDUSTRY!L11</f>
        <v>67296.947874207966</v>
      </c>
      <c r="J18" s="8">
        <f>[1]INDUSTRY!M11</f>
        <v>67458.174008367117</v>
      </c>
      <c r="K18" s="8">
        <v>70371.714838594577</v>
      </c>
      <c r="L18" s="8">
        <v>78844.996525342533</v>
      </c>
      <c r="M18" s="8">
        <v>79503.791416046384</v>
      </c>
      <c r="N18" s="8">
        <v>79280.472510422798</v>
      </c>
      <c r="O18" s="8">
        <v>82313.629755244663</v>
      </c>
      <c r="P18" s="8">
        <v>76750.658145751251</v>
      </c>
    </row>
    <row r="19" spans="1:16" ht="15" thickBot="1" x14ac:dyDescent="0.35">
      <c r="A19" s="9"/>
      <c r="B19" s="10" t="s">
        <v>7</v>
      </c>
      <c r="C19" s="10"/>
      <c r="D19" s="10"/>
      <c r="E19" s="8">
        <f>[1]INDUSTRY!$G$12</f>
        <v>0</v>
      </c>
      <c r="F19" s="8">
        <f>[1]INDUSTRY!$H$12</f>
        <v>36</v>
      </c>
      <c r="G19" s="8">
        <f>[1]INDUSTRY!$I$12</f>
        <v>1</v>
      </c>
      <c r="H19" s="8">
        <f>[1]INDUSTRY!K12</f>
        <v>2</v>
      </c>
      <c r="I19" s="8">
        <f>[1]INDUSTRY!L12</f>
        <v>4</v>
      </c>
      <c r="J19" s="8">
        <f>[1]INDUSTRY!M12</f>
        <v>5</v>
      </c>
      <c r="K19" s="8">
        <v>1</v>
      </c>
      <c r="L19" s="8">
        <v>0</v>
      </c>
      <c r="M19" s="8">
        <v>6</v>
      </c>
      <c r="N19" s="8">
        <v>1</v>
      </c>
      <c r="O19" s="8">
        <v>0</v>
      </c>
      <c r="P19" s="8">
        <v>2</v>
      </c>
    </row>
    <row r="20" spans="1:16" ht="15" thickBot="1" x14ac:dyDescent="0.35">
      <c r="A20" s="11"/>
      <c r="B20" s="10" t="s">
        <v>9</v>
      </c>
      <c r="C20" s="10"/>
      <c r="D20" s="10"/>
      <c r="E20" s="8">
        <f>[1]INDUSTRY!$G$13</f>
        <v>0</v>
      </c>
      <c r="F20" s="8">
        <f>[1]INDUSTRY!$H$13</f>
        <v>0</v>
      </c>
      <c r="G20" s="8">
        <f>[1]INDUSTRY!$I$13</f>
        <v>0</v>
      </c>
      <c r="H20" s="8">
        <f>[1]INDUSTRY!K13</f>
        <v>0</v>
      </c>
      <c r="I20" s="8">
        <f>[1]INDUSTRY!L13</f>
        <v>0</v>
      </c>
      <c r="J20" s="8">
        <f>[1]INDUSTRY!M13</f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</row>
    <row r="21" spans="1:16" ht="15" thickBot="1" x14ac:dyDescent="0.35">
      <c r="A21" s="11"/>
      <c r="B21" s="10" t="s">
        <v>10</v>
      </c>
      <c r="C21" s="10"/>
      <c r="D21" s="10"/>
      <c r="E21" s="8">
        <f>[1]INDUSTRY!$G$14</f>
        <v>3275</v>
      </c>
      <c r="F21" s="8">
        <f>[1]INDUSTRY!$H$14</f>
        <v>2770</v>
      </c>
      <c r="G21" s="8">
        <f>[1]INDUSTRY!$I$14</f>
        <v>3127</v>
      </c>
      <c r="H21" s="8">
        <f>[1]INDUSTRY!K14</f>
        <v>3104</v>
      </c>
      <c r="I21" s="8">
        <f>[1]INDUSTRY!L14</f>
        <v>3186</v>
      </c>
      <c r="J21" s="8">
        <f>[1]INDUSTRY!M14</f>
        <v>2767.9169999999999</v>
      </c>
      <c r="K21" s="8">
        <v>2937.5639999999999</v>
      </c>
      <c r="L21" s="8">
        <v>3105.527</v>
      </c>
      <c r="M21" s="8">
        <v>2705.643</v>
      </c>
      <c r="N21" s="8">
        <v>2884.029</v>
      </c>
      <c r="O21" s="8">
        <v>2597.5520000000001</v>
      </c>
      <c r="P21" s="8">
        <v>2469.279</v>
      </c>
    </row>
    <row r="22" spans="1:16" ht="15" thickBot="1" x14ac:dyDescent="0.35">
      <c r="A22" s="12" t="s">
        <v>4</v>
      </c>
      <c r="B22" s="13" t="s">
        <v>8</v>
      </c>
      <c r="C22" s="13"/>
      <c r="D22" s="13"/>
      <c r="E22" s="8">
        <f>[1]INDUSTRY!$G$15</f>
        <v>119029.333872061</v>
      </c>
      <c r="F22" s="8">
        <f>[1]INDUSTRY!$H$15</f>
        <v>106245.90831</v>
      </c>
      <c r="G22" s="8">
        <f>[1]INDUSTRY!$I$15</f>
        <v>119539.95331</v>
      </c>
      <c r="H22" s="8">
        <f>[1]INDUSTRY!K15</f>
        <v>113531</v>
      </c>
      <c r="I22" s="8">
        <f>[1]INDUSTRY!L15</f>
        <v>116440.55321891094</v>
      </c>
      <c r="J22" s="8">
        <f>[1]INDUSTRY!M15</f>
        <v>111277.88928686103</v>
      </c>
      <c r="K22" s="8">
        <v>115236.70571623062</v>
      </c>
      <c r="L22" s="8">
        <v>113170.32190767095</v>
      </c>
      <c r="M22" s="8">
        <v>108605.33978193339</v>
      </c>
      <c r="N22" s="8">
        <v>113114.3599238056</v>
      </c>
      <c r="O22" s="8">
        <v>108539.31119205664</v>
      </c>
      <c r="P22" s="8">
        <v>110993.56659098444</v>
      </c>
    </row>
    <row r="23" spans="1:16" ht="15" thickBot="1" x14ac:dyDescent="0.35">
      <c r="A23" s="12" t="s">
        <v>4</v>
      </c>
      <c r="B23" s="13" t="s">
        <v>67</v>
      </c>
      <c r="C23" s="13"/>
      <c r="D23" s="13"/>
      <c r="E23" s="8">
        <f>[1]INDUSTRY!$G$16</f>
        <v>307652.40285999997</v>
      </c>
      <c r="F23" s="8">
        <f>[1]INDUSTRY!$H$16</f>
        <v>270498.38916000002</v>
      </c>
      <c r="G23" s="8">
        <f>[1]INDUSTRY!$I$16</f>
        <v>306087.67804000003</v>
      </c>
      <c r="H23" s="8">
        <f>[1]INDUSTRY!K16</f>
        <v>301933</v>
      </c>
      <c r="I23" s="8">
        <f>[1]INDUSTRY!L16</f>
        <v>310464.20734999992</v>
      </c>
      <c r="J23" s="8">
        <f>[1]INDUSTRY!M16</f>
        <v>309962.08277000004</v>
      </c>
      <c r="K23" s="8">
        <v>314811.90856000001</v>
      </c>
      <c r="L23" s="8">
        <v>311391.51913000003</v>
      </c>
      <c r="M23" s="8">
        <v>303791.34760999994</v>
      </c>
      <c r="N23" s="8">
        <v>312538.82415000006</v>
      </c>
      <c r="O23" s="8">
        <v>304596.17523999995</v>
      </c>
      <c r="P23" s="8">
        <v>321665.05694000004</v>
      </c>
    </row>
    <row r="24" spans="1:16" ht="15" thickBot="1" x14ac:dyDescent="0.35">
      <c r="A24" s="12"/>
      <c r="B24" s="13" t="s">
        <v>68</v>
      </c>
      <c r="C24" s="13"/>
      <c r="D24" s="13"/>
      <c r="E24" s="8">
        <f>[1]INDUSTRY!$G$17</f>
        <v>97132.815199999997</v>
      </c>
      <c r="F24" s="8">
        <f>[1]INDUSTRY!$H$17</f>
        <v>89151.469060000003</v>
      </c>
      <c r="G24" s="8">
        <f>[1]INDUSTRY!$I$17</f>
        <v>98535.435249999995</v>
      </c>
      <c r="H24" s="8">
        <f>[1]INDUSTRY!K17</f>
        <v>95632</v>
      </c>
      <c r="I24" s="8">
        <f>[1]INDUSTRY!L17</f>
        <v>98842.498779999994</v>
      </c>
      <c r="J24" s="8">
        <f>[1]INDUSTRY!M17</f>
        <v>95354.969429999997</v>
      </c>
      <c r="K24" s="8">
        <v>101019.91301</v>
      </c>
      <c r="L24" s="8">
        <v>100063.11464</v>
      </c>
      <c r="M24" s="8">
        <v>98062.013630000001</v>
      </c>
      <c r="N24" s="8">
        <v>102168.27110000001</v>
      </c>
      <c r="O24" s="8">
        <v>98654.825560000012</v>
      </c>
      <c r="P24" s="8">
        <v>104229.14645999997</v>
      </c>
    </row>
    <row r="25" spans="1:16" ht="15" thickBot="1" x14ac:dyDescent="0.35">
      <c r="A25" s="12" t="s">
        <v>4</v>
      </c>
      <c r="B25" s="13" t="s">
        <v>12</v>
      </c>
      <c r="C25" s="13"/>
      <c r="D25" s="13"/>
      <c r="E25" s="8">
        <f>[1]INDUSTRY!$G$18</f>
        <v>58880.52087</v>
      </c>
      <c r="F25" s="8">
        <f>[1]INDUSTRY!$H$18</f>
        <v>53541.155700000003</v>
      </c>
      <c r="G25" s="8">
        <f>[1]INDUSTRY!$I$18</f>
        <v>59894.902310000005</v>
      </c>
      <c r="H25" s="8">
        <f>[1]INDUSTRY!K18</f>
        <v>58203</v>
      </c>
      <c r="I25" s="8">
        <f>[1]INDUSTRY!L18</f>
        <v>60987.764110000004</v>
      </c>
      <c r="J25" s="8">
        <f>[1]INDUSTRY!M18</f>
        <v>59652.662139999986</v>
      </c>
      <c r="K25" s="8">
        <v>61601.232070000013</v>
      </c>
      <c r="L25" s="8">
        <v>63180.058430000005</v>
      </c>
      <c r="M25" s="8">
        <v>60757.951799999981</v>
      </c>
      <c r="N25" s="8">
        <v>63402.470740000026</v>
      </c>
      <c r="O25" s="8">
        <v>61874.429810000001</v>
      </c>
      <c r="P25" s="8">
        <v>64981.940589999984</v>
      </c>
    </row>
    <row r="26" spans="1:16" ht="15" thickBot="1" x14ac:dyDescent="0.35">
      <c r="A26" s="12"/>
      <c r="B26" s="13" t="s">
        <v>13</v>
      </c>
      <c r="C26" s="13"/>
      <c r="D26" s="13"/>
      <c r="E26" s="8">
        <f>[1]INDUSTRY!$G$19</f>
        <v>91775.748229999997</v>
      </c>
      <c r="F26" s="8">
        <f>[1]INDUSTRY!$H$19</f>
        <v>86655.376940000002</v>
      </c>
      <c r="G26" s="8">
        <f>[1]INDUSTRY!$I$19</f>
        <v>96828.497489999994</v>
      </c>
      <c r="H26" s="8">
        <f>[1]INDUSTRY!K19</f>
        <v>92816</v>
      </c>
      <c r="I26" s="8">
        <f>[1]INDUSTRY!L19</f>
        <v>93937.86142999999</v>
      </c>
      <c r="J26" s="8">
        <f>[1]INDUSTRY!M19</f>
        <v>99234.426139999996</v>
      </c>
      <c r="K26" s="8">
        <v>95034.990240000014</v>
      </c>
      <c r="L26" s="8">
        <v>98160.723929999993</v>
      </c>
      <c r="M26" s="8">
        <v>104812.35389</v>
      </c>
      <c r="N26" s="8">
        <v>102711.16266000002</v>
      </c>
      <c r="O26" s="8">
        <v>93670.710289999988</v>
      </c>
      <c r="P26" s="8">
        <v>109248.93699</v>
      </c>
    </row>
    <row r="27" spans="1:16" ht="15" thickBot="1" x14ac:dyDescent="0.35">
      <c r="A27" s="12" t="s">
        <v>4</v>
      </c>
      <c r="B27" s="13" t="s">
        <v>11</v>
      </c>
      <c r="C27" s="13"/>
      <c r="D27" s="13"/>
      <c r="E27" s="8">
        <f>[1]INDUSTRY!$G$20</f>
        <v>100396.98837793891</v>
      </c>
      <c r="F27" s="8">
        <f>[1]INDUSTRY!$H$20</f>
        <v>103283.78714</v>
      </c>
      <c r="G27" s="8">
        <f>[1]INDUSTRY!$I$20</f>
        <v>108260.47877367277</v>
      </c>
      <c r="H27" s="8">
        <f>[1]INDUSTRY!K20</f>
        <v>105853</v>
      </c>
      <c r="I27" s="8">
        <f>[1]INDUSTRY!L20</f>
        <v>112460.13076108904</v>
      </c>
      <c r="J27" s="8">
        <f>[1]INDUSTRY!M20</f>
        <v>108709.83275313897</v>
      </c>
      <c r="K27" s="8">
        <v>113138.55604376942</v>
      </c>
      <c r="L27" s="8">
        <v>108202.29380232905</v>
      </c>
      <c r="M27" s="8">
        <v>103051.3992680666</v>
      </c>
      <c r="N27" s="8">
        <v>100740.07218619442</v>
      </c>
      <c r="O27" s="8">
        <v>98621.496597943318</v>
      </c>
      <c r="P27" s="8">
        <v>101168.26679901565</v>
      </c>
    </row>
    <row r="28" spans="1:16" ht="15" thickBot="1" x14ac:dyDescent="0.35">
      <c r="A28" s="14"/>
      <c r="B28" s="15" t="s">
        <v>15</v>
      </c>
      <c r="C28" s="15"/>
      <c r="D28" s="15"/>
      <c r="E28" s="8">
        <f>[1]INDUSTRY!$G$21</f>
        <v>6034.2196199999998</v>
      </c>
      <c r="F28" s="8">
        <f>[1]INDUSTRY!$H$21</f>
        <v>6169.8783600000006</v>
      </c>
      <c r="G28" s="8">
        <f>[1]INDUSTRY!$I$21</f>
        <v>5964.3965399999997</v>
      </c>
      <c r="H28" s="8">
        <f>[1]INDUSTRY!K21</f>
        <v>6267</v>
      </c>
      <c r="I28" s="8">
        <f>[1]INDUSTRY!L21</f>
        <v>6529.4647599999998</v>
      </c>
      <c r="J28" s="8">
        <f>[1]INDUSTRY!M21</f>
        <v>6617.7584200000001</v>
      </c>
      <c r="K28" s="8">
        <v>6438.5355400000008</v>
      </c>
      <c r="L28" s="8">
        <v>6667.9509199999993</v>
      </c>
      <c r="M28" s="8">
        <v>6593.9152300000014</v>
      </c>
      <c r="N28" s="8">
        <v>6740.3116199999986</v>
      </c>
      <c r="O28" s="8">
        <v>6790.2260800000004</v>
      </c>
      <c r="P28" s="8">
        <v>6727.4515199999996</v>
      </c>
    </row>
    <row r="29" spans="1:16" ht="15" thickBot="1" x14ac:dyDescent="0.35">
      <c r="A29" s="12" t="s">
        <v>4</v>
      </c>
      <c r="B29" s="13" t="s">
        <v>17</v>
      </c>
      <c r="C29" s="13"/>
      <c r="D29" s="13"/>
      <c r="E29" s="8">
        <f>[1]INDUSTRY!$G$22</f>
        <v>0</v>
      </c>
      <c r="F29" s="8">
        <f>[1]INDUSTRY!$H$22</f>
        <v>0</v>
      </c>
      <c r="G29" s="8">
        <f>[1]INDUSTRY!$I$22</f>
        <v>0</v>
      </c>
      <c r="H29" s="8">
        <f>[1]INDUSTRY!K22</f>
        <v>0</v>
      </c>
      <c r="I29" s="8">
        <f>[1]INDUSTRY!L22</f>
        <v>0</v>
      </c>
      <c r="J29" s="8">
        <f>[1]INDUSTRY!M22</f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thickBot="1" x14ac:dyDescent="0.35">
      <c r="A30" s="12" t="s">
        <v>4</v>
      </c>
      <c r="B30" s="13" t="s">
        <v>14</v>
      </c>
      <c r="C30" s="13"/>
      <c r="D30" s="13"/>
      <c r="E30" s="8">
        <f>[1]INDUSTRY!$G$23</f>
        <v>0</v>
      </c>
      <c r="F30" s="8">
        <f>[1]INDUSTRY!$H$23</f>
        <v>0</v>
      </c>
      <c r="G30" s="8">
        <f>[1]INDUSTRY!$I$23</f>
        <v>0</v>
      </c>
      <c r="H30" s="8">
        <f>[1]INDUSTRY!K23</f>
        <v>0</v>
      </c>
      <c r="I30" s="8">
        <f>[1]INDUSTRY!L23</f>
        <v>0</v>
      </c>
      <c r="J30" s="8">
        <f>[1]INDUSTRY!M23</f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thickBot="1" x14ac:dyDescent="0.35">
      <c r="A31" s="16"/>
      <c r="B31" s="17" t="s">
        <v>19</v>
      </c>
      <c r="C31" s="17"/>
      <c r="D31" s="17"/>
      <c r="E31" s="8">
        <f>[1]INDUSTRY!$G$24</f>
        <v>3976.9670000000001</v>
      </c>
      <c r="F31" s="8">
        <f>[1]INDUSTRY!$H$24</f>
        <v>3615</v>
      </c>
      <c r="G31" s="8">
        <f>[1]INDUSTRY!$I$24</f>
        <v>3311</v>
      </c>
      <c r="H31" s="8">
        <f>[1]INDUSTRY!K24</f>
        <v>3738</v>
      </c>
      <c r="I31" s="8">
        <f>[1]INDUSTRY!L24</f>
        <v>4052.6639999999998</v>
      </c>
      <c r="J31" s="8">
        <f>[1]INDUSTRY!M24</f>
        <v>3522.123</v>
      </c>
      <c r="K31" s="8">
        <v>3679.1170000000002</v>
      </c>
      <c r="L31" s="8">
        <v>3633.335</v>
      </c>
      <c r="M31" s="8">
        <v>3430.482</v>
      </c>
      <c r="N31" s="8">
        <v>3559.502</v>
      </c>
      <c r="O31" s="8">
        <v>3884.81</v>
      </c>
      <c r="P31" s="8">
        <v>3762.5349999999999</v>
      </c>
    </row>
    <row r="32" spans="1:16" ht="15" thickBot="1" x14ac:dyDescent="0.35">
      <c r="A32" s="14" t="s">
        <v>4</v>
      </c>
      <c r="B32" s="15" t="s">
        <v>16</v>
      </c>
      <c r="C32" s="15"/>
      <c r="D32" s="15"/>
      <c r="E32" s="8">
        <f>[1]INDUSTRY!$G$25</f>
        <v>4718.7740000000003</v>
      </c>
      <c r="F32" s="8">
        <f>[1]INDUSTRY!$H$25</f>
        <v>2586</v>
      </c>
      <c r="G32" s="8">
        <f>[1]INDUSTRY!$I$25</f>
        <v>1520.9829999999999</v>
      </c>
      <c r="H32" s="8">
        <f>[1]INDUSTRY!K25</f>
        <v>1566</v>
      </c>
      <c r="I32" s="8">
        <f>[1]INDUSTRY!L25</f>
        <v>2234.7759999999998</v>
      </c>
      <c r="J32" s="8">
        <f>[1]INDUSTRY!M25</f>
        <v>2977.8209999999999</v>
      </c>
      <c r="K32" s="8">
        <v>2229.7650000000003</v>
      </c>
      <c r="L32" s="8">
        <v>1609.5319999999999</v>
      </c>
      <c r="M32" s="8">
        <v>748.77800000000002</v>
      </c>
      <c r="N32" s="8">
        <v>1764.8889999999999</v>
      </c>
      <c r="O32" s="8">
        <v>1801.8130000000001</v>
      </c>
      <c r="P32" s="8">
        <v>2448.1379999999999</v>
      </c>
    </row>
    <row r="33" spans="1:16" ht="15" thickBot="1" x14ac:dyDescent="0.35">
      <c r="A33" s="2" t="s">
        <v>18</v>
      </c>
      <c r="B33" s="3"/>
      <c r="C33" s="3"/>
      <c r="D33" s="3"/>
      <c r="E33" s="5">
        <f>SUM(E34:E48)</f>
        <v>464628.34878</v>
      </c>
      <c r="F33" s="5">
        <f>SUM(F34:F48)</f>
        <v>423134.36969999998</v>
      </c>
      <c r="G33" s="5">
        <f>SUM(G34:G48)</f>
        <v>468006.40832000005</v>
      </c>
      <c r="H33" s="5">
        <f t="shared" ref="H33" si="3">SUM(H34:H48)</f>
        <v>455847</v>
      </c>
      <c r="I33" s="5">
        <f t="shared" ref="I33:J33" si="4">SUM(I34:I48)</f>
        <v>483918.30596999999</v>
      </c>
      <c r="J33" s="5">
        <f t="shared" si="4"/>
        <v>480798.38309999998</v>
      </c>
      <c r="K33" s="5">
        <f>SUM(K34:K48)</f>
        <v>500443.48145000002</v>
      </c>
      <c r="L33" s="5">
        <f>SUM(L34:L48)</f>
        <v>501877.13016</v>
      </c>
      <c r="M33" s="5">
        <f>SUM(M34:M48)</f>
        <v>497612.42015999998</v>
      </c>
      <c r="N33" s="5">
        <f t="shared" ref="N33:P33" si="5">SUM(N34:N48)</f>
        <v>502162.57090999995</v>
      </c>
      <c r="O33" s="5">
        <f t="shared" si="5"/>
        <v>485180.92634000001</v>
      </c>
      <c r="P33" s="5">
        <f t="shared" si="5"/>
        <v>504899.82271000004</v>
      </c>
    </row>
    <row r="34" spans="1:16" ht="15" thickBot="1" x14ac:dyDescent="0.35">
      <c r="A34" s="12"/>
      <c r="B34" s="13" t="s">
        <v>21</v>
      </c>
      <c r="C34" s="13"/>
      <c r="D34" s="13"/>
      <c r="E34" s="8">
        <f>[1]INDUSTRY!$G$27</f>
        <v>7498.9005867123287</v>
      </c>
      <c r="F34" s="8">
        <f>[1]INDUSTRY!$H$27</f>
        <v>6228.7955821917813</v>
      </c>
      <c r="G34" s="8">
        <f>[1]INDUSTRY!$I$27</f>
        <v>6999.8306004109581</v>
      </c>
      <c r="H34" s="8">
        <f>[1]INDUSTRY!K27</f>
        <v>6496</v>
      </c>
      <c r="I34" s="8">
        <f>[1]INDUSTRY!L27</f>
        <v>6757.669668356164</v>
      </c>
      <c r="J34" s="8">
        <f>[1]INDUSTRY!M27</f>
        <v>6252.3209200000001</v>
      </c>
      <c r="K34" s="8">
        <v>5780.0011043835621</v>
      </c>
      <c r="L34" s="8">
        <v>8722.1160989041091</v>
      </c>
      <c r="M34" s="8">
        <v>6259.6127713698634</v>
      </c>
      <c r="N34" s="8">
        <v>6196.9039823287658</v>
      </c>
      <c r="O34" s="8">
        <v>7350.1308721917812</v>
      </c>
      <c r="P34" s="8">
        <v>9569.2193039726026</v>
      </c>
    </row>
    <row r="35" spans="1:16" ht="15" thickBot="1" x14ac:dyDescent="0.35">
      <c r="A35" s="12"/>
      <c r="B35" s="13" t="s">
        <v>23</v>
      </c>
      <c r="C35" s="13"/>
      <c r="D35" s="13"/>
      <c r="E35" s="8">
        <f>[1]INDUSTRY!$G$28</f>
        <v>7238.55</v>
      </c>
      <c r="F35" s="8">
        <f>[1]INDUSTRY!$H$28</f>
        <v>7559</v>
      </c>
      <c r="G35" s="8">
        <f>[1]INDUSTRY!$I$28</f>
        <v>7823.1329999999998</v>
      </c>
      <c r="H35" s="8">
        <f>[1]INDUSTRY!K28</f>
        <v>2230</v>
      </c>
      <c r="I35" s="8">
        <f>[1]INDUSTRY!L28</f>
        <v>4728.9409999999998</v>
      </c>
      <c r="J35" s="8">
        <f>[1]INDUSTRY!M28</f>
        <v>4771.6800400000002</v>
      </c>
      <c r="K35" s="8">
        <v>4792.1605499999996</v>
      </c>
      <c r="L35" s="8">
        <v>-2660.9589999999998</v>
      </c>
      <c r="M35" s="8">
        <v>4708.0630000000001</v>
      </c>
      <c r="N35" s="8">
        <v>5068.4840000000004</v>
      </c>
      <c r="O35" s="8">
        <v>3289.5950000000003</v>
      </c>
      <c r="P35" s="8">
        <v>3601.7060300000003</v>
      </c>
    </row>
    <row r="36" spans="1:16" ht="15" thickBot="1" x14ac:dyDescent="0.35">
      <c r="A36" s="12"/>
      <c r="B36" s="13" t="s">
        <v>24</v>
      </c>
      <c r="C36" s="13"/>
      <c r="D36" s="13"/>
      <c r="E36" s="8">
        <f>[1]INDUSTRY!$G$29</f>
        <v>7468.2359999999999</v>
      </c>
      <c r="F36" s="8">
        <f>[1]INDUSTRY!$H$29</f>
        <v>7474</v>
      </c>
      <c r="G36" s="8">
        <f>[1]INDUSTRY!$I$29</f>
        <v>3837.951</v>
      </c>
      <c r="H36" s="8">
        <f>[1]INDUSTRY!K29</f>
        <v>3468</v>
      </c>
      <c r="I36" s="8">
        <f>[1]INDUSTRY!L29</f>
        <v>3593.8959999999997</v>
      </c>
      <c r="J36" s="8">
        <f>[1]INDUSTRY!M29</f>
        <v>3201.123</v>
      </c>
      <c r="K36" s="8">
        <v>3482.096</v>
      </c>
      <c r="L36" s="8">
        <v>3163.1509999999998</v>
      </c>
      <c r="M36" s="8">
        <v>3149.1779999999999</v>
      </c>
      <c r="N36" s="8">
        <v>3338.0140000000001</v>
      </c>
      <c r="O36" s="8">
        <v>3156.123</v>
      </c>
      <c r="P36" s="8">
        <v>3634.027</v>
      </c>
    </row>
    <row r="37" spans="1:16" ht="15" thickBot="1" x14ac:dyDescent="0.35">
      <c r="A37" s="12"/>
      <c r="B37" s="13" t="s">
        <v>25</v>
      </c>
      <c r="C37" s="13"/>
      <c r="D37" s="13"/>
      <c r="E37" s="8">
        <f>[1]INDUSTRY!$G$30</f>
        <v>24</v>
      </c>
      <c r="F37" s="8">
        <f>[1]INDUSTRY!$H$30</f>
        <v>50</v>
      </c>
      <c r="G37" s="8">
        <f>[1]INDUSTRY!$I$30</f>
        <v>21</v>
      </c>
      <c r="H37" s="8">
        <f>[1]INDUSTRY!K30</f>
        <v>3</v>
      </c>
      <c r="I37" s="8">
        <f>[1]INDUSTRY!L30</f>
        <v>31</v>
      </c>
      <c r="J37" s="8">
        <f>[1]INDUSTRY!M30</f>
        <v>21</v>
      </c>
      <c r="K37" s="8">
        <v>5</v>
      </c>
      <c r="L37" s="8">
        <v>5</v>
      </c>
      <c r="M37" s="8">
        <v>3</v>
      </c>
      <c r="N37" s="8">
        <v>1501</v>
      </c>
      <c r="O37" s="8">
        <v>1324</v>
      </c>
      <c r="P37" s="8">
        <v>218</v>
      </c>
    </row>
    <row r="38" spans="1:16" ht="15" thickBot="1" x14ac:dyDescent="0.35">
      <c r="A38" s="12"/>
      <c r="B38" s="13" t="s">
        <v>27</v>
      </c>
      <c r="C38" s="13"/>
      <c r="D38" s="13"/>
      <c r="E38" s="8">
        <f>[1]INDUSTRY!$G$31</f>
        <v>8390.181779999999</v>
      </c>
      <c r="F38" s="8">
        <f>[1]INDUSTRY!$H$31</f>
        <v>5169.28773</v>
      </c>
      <c r="G38" s="8">
        <f>[1]INDUSTRY!$I$31</f>
        <v>8714.1376099999998</v>
      </c>
      <c r="H38" s="8">
        <f>[1]INDUSTRY!K31</f>
        <v>7153</v>
      </c>
      <c r="I38" s="8">
        <f>[1]INDUSTRY!L31</f>
        <v>2774.0352700000003</v>
      </c>
      <c r="J38" s="8">
        <f>[1]INDUSTRY!M31</f>
        <v>736.34700999999973</v>
      </c>
      <c r="K38" s="8">
        <v>1077.7432100000001</v>
      </c>
      <c r="L38" s="8">
        <v>981.82941999999991</v>
      </c>
      <c r="M38" s="8">
        <v>351.05423000000047</v>
      </c>
      <c r="N38" s="8">
        <v>14.978419999999925</v>
      </c>
      <c r="O38" s="8">
        <v>0</v>
      </c>
      <c r="P38" s="8">
        <v>1563.6249799999996</v>
      </c>
    </row>
    <row r="39" spans="1:16" ht="15" thickBot="1" x14ac:dyDescent="0.35">
      <c r="A39" s="12"/>
      <c r="B39" s="13" t="s">
        <v>69</v>
      </c>
      <c r="C39" s="13"/>
      <c r="D39" s="13"/>
      <c r="E39" s="8">
        <f>[1]INDUSTRY!$G$32</f>
        <v>60449.724190000001</v>
      </c>
      <c r="F39" s="8">
        <f>[1]INDUSTRY!$H$32</f>
        <v>46579.60716</v>
      </c>
      <c r="G39" s="8">
        <f>[1]INDUSTRY!$I$32</f>
        <v>54751.051550000004</v>
      </c>
      <c r="H39" s="8">
        <f>[1]INDUSTRY!K32</f>
        <v>50749</v>
      </c>
      <c r="I39" s="8">
        <f>[1]INDUSTRY!L32</f>
        <v>56190.965840000004</v>
      </c>
      <c r="J39" s="8">
        <f>[1]INDUSTRY!M32</f>
        <v>51321.619249999996</v>
      </c>
      <c r="K39" s="8">
        <v>53133.027119999999</v>
      </c>
      <c r="L39" s="8">
        <v>54458.518830000001</v>
      </c>
      <c r="M39" s="8">
        <v>51441.936070000003</v>
      </c>
      <c r="N39" s="8">
        <v>52407.22604999999</v>
      </c>
      <c r="O39" s="8">
        <v>49564.270040000003</v>
      </c>
      <c r="P39" s="8">
        <v>55077.988989999998</v>
      </c>
    </row>
    <row r="40" spans="1:16" ht="15" thickBot="1" x14ac:dyDescent="0.35">
      <c r="A40" s="12"/>
      <c r="B40" s="13" t="s">
        <v>70</v>
      </c>
      <c r="C40" s="13"/>
      <c r="D40" s="13"/>
      <c r="E40" s="8">
        <f>[1]INDUSTRY!$G$33</f>
        <v>62624.161370000002</v>
      </c>
      <c r="F40" s="8">
        <f>[1]INDUSTRY!$H$33</f>
        <v>60945.682059999999</v>
      </c>
      <c r="G40" s="8">
        <f>[1]INDUSTRY!$I$33</f>
        <v>66118.266969999997</v>
      </c>
      <c r="H40" s="8">
        <f>[1]INDUSTRY!K33</f>
        <v>68138</v>
      </c>
      <c r="I40" s="8">
        <f>[1]INDUSTRY!L33</f>
        <v>75965.186260000002</v>
      </c>
      <c r="J40" s="8">
        <f>[1]INDUSTRY!M33</f>
        <v>70775.794439999998</v>
      </c>
      <c r="K40" s="8">
        <v>70972.759269999995</v>
      </c>
      <c r="L40" s="8">
        <v>74570.599140000006</v>
      </c>
      <c r="M40" s="8">
        <v>73353.814450000005</v>
      </c>
      <c r="N40" s="8">
        <v>75228.781130000003</v>
      </c>
      <c r="O40" s="8">
        <v>73849.996050000002</v>
      </c>
      <c r="P40" s="8">
        <v>71051.70289</v>
      </c>
    </row>
    <row r="41" spans="1:16" ht="15" thickBot="1" x14ac:dyDescent="0.35">
      <c r="A41" s="12"/>
      <c r="B41" s="13" t="s">
        <v>20</v>
      </c>
      <c r="C41" s="13"/>
      <c r="D41" s="13"/>
      <c r="E41" s="8">
        <f>[1]INDUSTRY!$G$34</f>
        <v>7434.2935900000002</v>
      </c>
      <c r="F41" s="8">
        <f>[1]INDUSTRY!$H$34</f>
        <v>13403.395549999999</v>
      </c>
      <c r="G41" s="8">
        <f>[1]INDUSTRY!$I$34</f>
        <v>8037.2511999999997</v>
      </c>
      <c r="H41" s="8">
        <f>[1]INDUSTRY!K34</f>
        <v>7655</v>
      </c>
      <c r="I41" s="8">
        <f>[1]INDUSTRY!L34</f>
        <v>7870.16525</v>
      </c>
      <c r="J41" s="8">
        <f>[1]INDUSTRY!M34</f>
        <v>7728.5277000000015</v>
      </c>
      <c r="K41" s="8">
        <v>7979.8783799999992</v>
      </c>
      <c r="L41" s="8">
        <v>6810.4558699999998</v>
      </c>
      <c r="M41" s="8">
        <v>7131.2369800000006</v>
      </c>
      <c r="N41" s="8">
        <v>7380.7385699999986</v>
      </c>
      <c r="O41" s="8">
        <v>7319.8046399999994</v>
      </c>
      <c r="P41" s="8">
        <v>7714.5137900000009</v>
      </c>
    </row>
    <row r="42" spans="1:16" ht="15" thickBot="1" x14ac:dyDescent="0.35">
      <c r="A42" s="12"/>
      <c r="B42" s="13" t="s">
        <v>22</v>
      </c>
      <c r="C42" s="13"/>
      <c r="D42" s="18"/>
      <c r="E42" s="8">
        <f>[1]INDUSTRY!$G$35</f>
        <v>101951.74878328766</v>
      </c>
      <c r="F42" s="8">
        <f>[1]INDUSTRY!$H$35</f>
        <v>91845.856027808215</v>
      </c>
      <c r="G42" s="8">
        <f>[1]INDUSTRY!$I$35</f>
        <v>105753.84777958904</v>
      </c>
      <c r="H42" s="8">
        <f>[1]INDUSTRY!K35</f>
        <v>105360</v>
      </c>
      <c r="I42" s="8">
        <f>[1]INDUSTRY!L35</f>
        <v>112002.50904164385</v>
      </c>
      <c r="J42" s="8">
        <f>[1]INDUSTRY!M35</f>
        <v>112571.66648</v>
      </c>
      <c r="K42" s="8">
        <v>119773.45261561645</v>
      </c>
      <c r="L42" s="8">
        <v>109253.99664109589</v>
      </c>
      <c r="M42" s="8">
        <v>125344.75764863014</v>
      </c>
      <c r="N42" s="8">
        <v>114895.90519767122</v>
      </c>
      <c r="O42" s="8">
        <v>111269.44039780823</v>
      </c>
      <c r="P42" s="8">
        <v>118520.42386602741</v>
      </c>
    </row>
    <row r="43" spans="1:16" ht="15" thickBot="1" x14ac:dyDescent="0.35">
      <c r="A43" s="12"/>
      <c r="B43" s="13" t="s">
        <v>31</v>
      </c>
      <c r="C43" s="13"/>
      <c r="D43" s="13"/>
      <c r="E43" s="8">
        <f>[1]INDUSTRY!$G$36</f>
        <v>153992.61056</v>
      </c>
      <c r="F43" s="8">
        <f>[1]INDUSTRY!$H$36</f>
        <v>140491.44367000001</v>
      </c>
      <c r="G43" s="8">
        <f>[1]INDUSTRY!$I$36</f>
        <v>157049.63669000001</v>
      </c>
      <c r="H43" s="8">
        <f>[1]INDUSTRY!K36</f>
        <v>154813</v>
      </c>
      <c r="I43" s="8">
        <f>[1]INDUSTRY!L36</f>
        <v>160685.04471999998</v>
      </c>
      <c r="J43" s="8">
        <f>[1]INDUSTRY!M36</f>
        <v>167693.88634000003</v>
      </c>
      <c r="K43" s="8">
        <v>175047.64328000002</v>
      </c>
      <c r="L43" s="8">
        <v>186207.59140999999</v>
      </c>
      <c r="M43" s="8">
        <v>170908.41238999998</v>
      </c>
      <c r="N43" s="8">
        <v>178619.41045999998</v>
      </c>
      <c r="O43" s="8">
        <v>170540.91911999998</v>
      </c>
      <c r="P43" s="8">
        <v>170766.21359000003</v>
      </c>
    </row>
    <row r="44" spans="1:16" ht="15" thickBot="1" x14ac:dyDescent="0.35">
      <c r="A44" s="16"/>
      <c r="B44" s="17" t="s">
        <v>32</v>
      </c>
      <c r="C44" s="17"/>
      <c r="D44" s="17"/>
      <c r="E44" s="8">
        <f>[1]INDUSTRY!$G$37</f>
        <v>623</v>
      </c>
      <c r="F44" s="8">
        <f>[1]INDUSTRY!$H$37</f>
        <v>548</v>
      </c>
      <c r="G44" s="8">
        <f>[1]INDUSTRY!$I$37</f>
        <v>561</v>
      </c>
      <c r="H44" s="8">
        <f>[1]INDUSTRY!K37</f>
        <v>580</v>
      </c>
      <c r="I44" s="8">
        <f>[1]INDUSTRY!L37</f>
        <v>630</v>
      </c>
      <c r="J44" s="8">
        <f>[1]INDUSTRY!M37</f>
        <v>616</v>
      </c>
      <c r="K44" s="8">
        <v>581</v>
      </c>
      <c r="L44" s="8">
        <v>600</v>
      </c>
      <c r="M44" s="8">
        <v>811</v>
      </c>
      <c r="N44" s="8">
        <v>972</v>
      </c>
      <c r="O44" s="8">
        <v>1541.5030000000002</v>
      </c>
      <c r="P44" s="8">
        <v>1419.1569999999999</v>
      </c>
    </row>
    <row r="45" spans="1:16" ht="15" thickBot="1" x14ac:dyDescent="0.35">
      <c r="A45" s="57"/>
      <c r="B45" s="58" t="s">
        <v>26</v>
      </c>
      <c r="C45" s="58"/>
      <c r="D45" s="59"/>
      <c r="E45" s="8">
        <f>[1]INDUSTRY!$G$38</f>
        <v>0</v>
      </c>
      <c r="F45" s="8">
        <f>[1]INDUSTRY!$H$38</f>
        <v>0</v>
      </c>
      <c r="G45" s="8">
        <f>[1]INDUSTRY!$I$38</f>
        <v>0</v>
      </c>
      <c r="H45" s="8">
        <f>[1]INDUSTRY!K38</f>
        <v>0</v>
      </c>
      <c r="I45" s="8">
        <f>[1]INDUSTRY!L38</f>
        <v>0</v>
      </c>
      <c r="J45" s="8">
        <f>[1]INDUSTRY!M38</f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thickBot="1" x14ac:dyDescent="0.35">
      <c r="A46" s="14"/>
      <c r="B46" s="15" t="s">
        <v>28</v>
      </c>
      <c r="C46" s="15"/>
      <c r="D46" s="15"/>
      <c r="E46" s="8">
        <f>[1]INDUSTRY!$G$39</f>
        <v>32022.941920000001</v>
      </c>
      <c r="F46" s="8">
        <f>[1]INDUSTRY!$H$39</f>
        <v>29154.301920000002</v>
      </c>
      <c r="G46" s="8">
        <f>[1]INDUSTRY!$I$39</f>
        <v>31394.301920000002</v>
      </c>
      <c r="H46" s="8">
        <f>[1]INDUSTRY!K39</f>
        <v>29542</v>
      </c>
      <c r="I46" s="8">
        <f>[1]INDUSTRY!L39</f>
        <v>32375.892920000002</v>
      </c>
      <c r="J46" s="8">
        <f>[1]INDUSTRY!M39</f>
        <v>32433.41792</v>
      </c>
      <c r="K46" s="8">
        <v>37494.719920000003</v>
      </c>
      <c r="L46" s="8">
        <v>39491.830750000001</v>
      </c>
      <c r="M46" s="8">
        <v>34761.354619999998</v>
      </c>
      <c r="N46" s="8">
        <v>36700.129099999998</v>
      </c>
      <c r="O46" s="8">
        <v>36863.144220000002</v>
      </c>
      <c r="P46" s="8">
        <v>38107.245269999999</v>
      </c>
    </row>
    <row r="47" spans="1:16" ht="15" thickBot="1" x14ac:dyDescent="0.35">
      <c r="A47" s="16"/>
      <c r="B47" s="17" t="s">
        <v>34</v>
      </c>
      <c r="C47" s="17"/>
      <c r="D47" s="17"/>
      <c r="E47" s="8">
        <f>[1]INDUSTRY!$G$40</f>
        <v>0</v>
      </c>
      <c r="F47" s="8">
        <f>[1]INDUSTRY!$H$40</f>
        <v>0</v>
      </c>
      <c r="G47" s="8">
        <f>[1]INDUSTRY!$I$40</f>
        <v>0</v>
      </c>
      <c r="H47" s="8">
        <f>[1]INDUSTRY!K40</f>
        <v>0</v>
      </c>
      <c r="I47" s="8">
        <f>[1]INDUSTRY!L40</f>
        <v>0</v>
      </c>
      <c r="J47" s="8">
        <f>[1]INDUSTRY!M40</f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1:16" ht="15" thickBot="1" x14ac:dyDescent="0.35">
      <c r="A48" s="19"/>
      <c r="B48" s="20" t="s">
        <v>29</v>
      </c>
      <c r="C48" s="20"/>
      <c r="D48" s="20"/>
      <c r="E48" s="8">
        <f>[1]INDUSTRY!$G$41</f>
        <v>14910</v>
      </c>
      <c r="F48" s="8">
        <f>[1]INDUSTRY!$H$41</f>
        <v>13685</v>
      </c>
      <c r="G48" s="8">
        <f>[1]INDUSTRY!$I$41</f>
        <v>16945</v>
      </c>
      <c r="H48" s="8">
        <f>[1]INDUSTRY!K41</f>
        <v>19660</v>
      </c>
      <c r="I48" s="8">
        <f>[1]INDUSTRY!L41</f>
        <v>20313</v>
      </c>
      <c r="J48" s="8">
        <f>[1]INDUSTRY!M41</f>
        <v>22675</v>
      </c>
      <c r="K48" s="8">
        <v>20324</v>
      </c>
      <c r="L48" s="8">
        <v>20273</v>
      </c>
      <c r="M48" s="8">
        <v>19389</v>
      </c>
      <c r="N48" s="8">
        <v>19839</v>
      </c>
      <c r="O48" s="8">
        <v>19112</v>
      </c>
      <c r="P48" s="8">
        <v>23656</v>
      </c>
    </row>
    <row r="49" spans="1:16" ht="15" thickBot="1" x14ac:dyDescent="0.35">
      <c r="A49" s="6" t="s">
        <v>30</v>
      </c>
      <c r="B49" s="7"/>
      <c r="C49" s="7"/>
      <c r="D49" s="7"/>
      <c r="E49" s="5">
        <f>E15-E33</f>
        <v>422753.71155999973</v>
      </c>
      <c r="F49" s="5">
        <f t="shared" ref="F49:H49" si="6">F15-F33</f>
        <v>392421.26403000002</v>
      </c>
      <c r="G49" s="5">
        <f t="shared" si="6"/>
        <v>430893.54845367279</v>
      </c>
      <c r="H49" s="5">
        <f t="shared" si="6"/>
        <v>421445.69400000002</v>
      </c>
      <c r="I49" s="5">
        <f t="shared" ref="I49:J49" si="7">I15-I33</f>
        <v>429257.74476999976</v>
      </c>
      <c r="J49" s="5">
        <f t="shared" si="7"/>
        <v>419318.06070999999</v>
      </c>
      <c r="K49" s="5">
        <f t="shared" ref="K49:M49" si="8">K15-K33</f>
        <v>423082.16866000014</v>
      </c>
      <c r="L49" s="5">
        <f t="shared" si="8"/>
        <v>428168.99324000004</v>
      </c>
      <c r="M49" s="5">
        <f t="shared" si="8"/>
        <v>408578.15083000006</v>
      </c>
      <c r="N49" s="5">
        <f t="shared" ref="N49:P49" si="9">N15-N33</f>
        <v>421426.11535000027</v>
      </c>
      <c r="O49" s="5">
        <f t="shared" si="9"/>
        <v>410786.37406000006</v>
      </c>
      <c r="P49" s="5">
        <f t="shared" si="9"/>
        <v>434762.0068700001</v>
      </c>
    </row>
    <row r="50" spans="1:16" ht="15" thickBot="1" x14ac:dyDescent="0.35">
      <c r="A50" s="33"/>
      <c r="B50" s="22"/>
      <c r="C50" s="22"/>
      <c r="D50" s="22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</row>
    <row r="51" spans="1:16" ht="15" thickBot="1" x14ac:dyDescent="0.35">
      <c r="A51" s="55"/>
      <c r="B51" s="56"/>
      <c r="C51" s="56"/>
      <c r="D51" s="56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</row>
    <row r="52" spans="1:16" ht="15" thickBot="1" x14ac:dyDescent="0.35">
      <c r="A52" s="2" t="s">
        <v>35</v>
      </c>
      <c r="B52" s="3"/>
      <c r="C52" s="3"/>
      <c r="D52" s="3"/>
      <c r="E52" s="5">
        <f t="shared" ref="E52:H52" si="10">SUM(E53:E57)</f>
        <v>13295.12962</v>
      </c>
      <c r="F52" s="5">
        <f t="shared" si="10"/>
        <v>33736.709179999998</v>
      </c>
      <c r="G52" s="5">
        <f t="shared" si="10"/>
        <v>38896.238819999999</v>
      </c>
      <c r="H52" s="5">
        <f t="shared" si="10"/>
        <v>31404</v>
      </c>
      <c r="I52" s="5">
        <f t="shared" ref="I52:J52" si="11">SUM(I53:I57)</f>
        <v>44609.081980000003</v>
      </c>
      <c r="J52" s="5">
        <f t="shared" si="11"/>
        <v>3857.1327100000026</v>
      </c>
      <c r="K52" s="5">
        <f>SUM(K53:K57)</f>
        <v>38489.688509999985</v>
      </c>
      <c r="L52" s="5">
        <f>SUM(L53:L57)</f>
        <v>39954.808259999991</v>
      </c>
      <c r="M52" s="5">
        <f>SUM(M53:M57)</f>
        <v>37893.664900000003</v>
      </c>
      <c r="N52" s="5">
        <f t="shared" ref="N52:P52" si="12">SUM(N53:N57)</f>
        <v>54929.702689999976</v>
      </c>
      <c r="O52" s="5">
        <f t="shared" si="12"/>
        <v>21303.170980000017</v>
      </c>
      <c r="P52" s="5">
        <f t="shared" si="12"/>
        <v>12351.329570000007</v>
      </c>
    </row>
    <row r="53" spans="1:16" ht="15" thickBot="1" x14ac:dyDescent="0.35">
      <c r="A53" s="24"/>
      <c r="B53" s="10" t="s">
        <v>36</v>
      </c>
      <c r="C53" s="20"/>
      <c r="D53" s="20"/>
      <c r="E53" s="8">
        <f>[1]INDUSTRY!$G$44</f>
        <v>7894.9801100000004</v>
      </c>
      <c r="F53" s="8">
        <f>[1]INDUSTRY!$H$44</f>
        <v>26013.785229999998</v>
      </c>
      <c r="G53" s="8">
        <f>[1]INDUSTRY!$I$44</f>
        <v>13575.509180000001</v>
      </c>
      <c r="H53" s="8">
        <f>[1]INDUSTRY!K44</f>
        <v>17791</v>
      </c>
      <c r="I53" s="8">
        <f>[1]INDUSTRY!L44</f>
        <v>28595.984400000012</v>
      </c>
      <c r="J53" s="8">
        <f>[1]INDUSTRY!M44</f>
        <v>14768.51627</v>
      </c>
      <c r="K53" s="8">
        <v>30246.158899999988</v>
      </c>
      <c r="L53" s="8">
        <v>22849.59633</v>
      </c>
      <c r="M53" s="8">
        <v>18070.491910000004</v>
      </c>
      <c r="N53" s="8">
        <v>31361.477679999982</v>
      </c>
      <c r="O53" s="8">
        <v>13366.902780000029</v>
      </c>
      <c r="P53" s="8">
        <v>40884.208669999985</v>
      </c>
    </row>
    <row r="54" spans="1:16" ht="15" thickBot="1" x14ac:dyDescent="0.35">
      <c r="A54" s="9"/>
      <c r="B54" s="20" t="s">
        <v>37</v>
      </c>
      <c r="C54" s="10"/>
      <c r="D54" s="10"/>
      <c r="E54" s="8">
        <f>[1]INDUSTRY!$G$45</f>
        <v>931.92215999999996</v>
      </c>
      <c r="F54" s="8">
        <f>[1]INDUSTRY!$H$45</f>
        <v>1003.9042400000001</v>
      </c>
      <c r="G54" s="8">
        <f>[1]INDUSTRY!$I$45</f>
        <v>18522.87974</v>
      </c>
      <c r="H54" s="8">
        <f>[1]INDUSTRY!K45</f>
        <v>861</v>
      </c>
      <c r="I54" s="8">
        <f>[1]INDUSTRY!L45</f>
        <v>1192.76502</v>
      </c>
      <c r="J54" s="8">
        <f>[1]INDUSTRY!M45</f>
        <v>2445.2334700000001</v>
      </c>
      <c r="K54" s="8">
        <v>1203.9066</v>
      </c>
      <c r="L54" s="8">
        <v>18980.473539999999</v>
      </c>
      <c r="M54" s="8">
        <v>8364.469149999999</v>
      </c>
      <c r="N54" s="8">
        <v>5229.9673700000003</v>
      </c>
      <c r="O54" s="8">
        <v>8056.4170699999995</v>
      </c>
      <c r="P54" s="8">
        <v>4361.8381899999995</v>
      </c>
    </row>
    <row r="55" spans="1:16" ht="15" thickBot="1" x14ac:dyDescent="0.35">
      <c r="A55" s="9"/>
      <c r="B55" s="10" t="s">
        <v>38</v>
      </c>
      <c r="C55" s="10"/>
      <c r="D55" s="10"/>
      <c r="E55" s="8">
        <f>[1]INDUSTRY!$G$46</f>
        <v>4024.2999599999994</v>
      </c>
      <c r="F55" s="8">
        <f>[1]INDUSTRY!$H$46</f>
        <v>857.72423000000026</v>
      </c>
      <c r="G55" s="8">
        <f>[1]INDUSTRY!$I$46</f>
        <v>3247.7077400000007</v>
      </c>
      <c r="H55" s="8">
        <f>[1]INDUSTRY!K46</f>
        <v>3899</v>
      </c>
      <c r="I55" s="8">
        <f>[1]INDUSTRY!L46</f>
        <v>1513.9831600000002</v>
      </c>
      <c r="J55" s="8">
        <f>[1]INDUSTRY!M46</f>
        <v>4289.8099500000008</v>
      </c>
      <c r="K55" s="8">
        <v>4711.6504500000001</v>
      </c>
      <c r="L55" s="8">
        <v>20411.225629999994</v>
      </c>
      <c r="M55" s="8">
        <v>13430.903280000002</v>
      </c>
      <c r="N55" s="8">
        <v>10049.10529</v>
      </c>
      <c r="O55" s="8">
        <v>10507.885869999987</v>
      </c>
      <c r="P55" s="8">
        <v>-24402.514839999982</v>
      </c>
    </row>
    <row r="56" spans="1:16" ht="15" thickBot="1" x14ac:dyDescent="0.35">
      <c r="A56" s="9"/>
      <c r="B56" s="20" t="s">
        <v>40</v>
      </c>
      <c r="C56" s="10"/>
      <c r="D56" s="10"/>
      <c r="E56" s="8">
        <f>[1]INDUSTRY!$G$47</f>
        <v>784.58999999999992</v>
      </c>
      <c r="F56" s="8">
        <f>[1]INDUSTRY!$H$47</f>
        <v>6060.7080000000005</v>
      </c>
      <c r="G56" s="8">
        <f>[1]INDUSTRY!$I$47</f>
        <v>2990.4140000000002</v>
      </c>
      <c r="H56" s="8">
        <f>[1]INDUSTRY!K47</f>
        <v>2466</v>
      </c>
      <c r="I56" s="8">
        <f>[1]INDUSTRY!L47</f>
        <v>11822.119999999999</v>
      </c>
      <c r="J56" s="8">
        <f>[1]INDUSTRY!M47</f>
        <v>-17007.368999999999</v>
      </c>
      <c r="K56" s="8">
        <v>-391.85100000000011</v>
      </c>
      <c r="L56" s="8">
        <v>10179.934999999999</v>
      </c>
      <c r="M56" s="8">
        <v>3009.9579999999996</v>
      </c>
      <c r="N56" s="8">
        <v>11953.852999999999</v>
      </c>
      <c r="O56" s="8">
        <v>-7059.165</v>
      </c>
      <c r="P56" s="8">
        <v>-1312.8760000000002</v>
      </c>
    </row>
    <row r="57" spans="1:16" ht="15" thickBot="1" x14ac:dyDescent="0.35">
      <c r="A57" s="26"/>
      <c r="B57" s="27" t="s">
        <v>41</v>
      </c>
      <c r="C57" s="27"/>
      <c r="D57" s="27"/>
      <c r="E57" s="8">
        <f>[1]INDUSTRY!$G$48</f>
        <v>-340.66261000000003</v>
      </c>
      <c r="F57" s="8">
        <f>[1]INDUSTRY!$H$48</f>
        <v>-199.41252</v>
      </c>
      <c r="G57" s="8">
        <f>[1]INDUSTRY!$I$48</f>
        <v>559.72816000000012</v>
      </c>
      <c r="H57" s="8">
        <f>[1]INDUSTRY!K48</f>
        <v>6387</v>
      </c>
      <c r="I57" s="8">
        <f>[1]INDUSTRY!L48</f>
        <v>1484.2293999999995</v>
      </c>
      <c r="J57" s="8">
        <f>[1]INDUSTRY!M48</f>
        <v>-639.05798000000027</v>
      </c>
      <c r="K57" s="8">
        <v>2719.8235600000012</v>
      </c>
      <c r="L57" s="8">
        <v>-32466.42224</v>
      </c>
      <c r="M57" s="8">
        <v>-4982.157439999999</v>
      </c>
      <c r="N57" s="8">
        <v>-3664.7006499999998</v>
      </c>
      <c r="O57" s="8">
        <v>-3568.8697400000001</v>
      </c>
      <c r="P57" s="8">
        <v>-7179.3264499999987</v>
      </c>
    </row>
    <row r="58" spans="1:16" ht="15" thickBot="1" x14ac:dyDescent="0.35">
      <c r="A58" s="6" t="s">
        <v>43</v>
      </c>
      <c r="B58" s="28"/>
      <c r="C58" s="28"/>
      <c r="D58" s="29"/>
      <c r="E58" s="62">
        <f t="shared" ref="E58:H58" si="13">E59+E62</f>
        <v>231016.40545000002</v>
      </c>
      <c r="F58" s="62">
        <f t="shared" si="13"/>
        <v>225851.4289</v>
      </c>
      <c r="G58" s="62">
        <f t="shared" si="13"/>
        <v>251027.63121999998</v>
      </c>
      <c r="H58" s="62">
        <f t="shared" si="13"/>
        <v>228517</v>
      </c>
      <c r="I58" s="62">
        <f t="shared" ref="I58:J58" si="14">I59+I62</f>
        <v>248324.99688000002</v>
      </c>
      <c r="J58" s="62">
        <f t="shared" si="14"/>
        <v>254944.88692000002</v>
      </c>
      <c r="K58" s="62">
        <f>K59+K62</f>
        <v>257304.51874999996</v>
      </c>
      <c r="L58" s="62">
        <f>L59+L62</f>
        <v>276159.30693999998</v>
      </c>
      <c r="M58" s="62">
        <f>M59+M62</f>
        <v>256995.78176000004</v>
      </c>
      <c r="N58" s="62">
        <f t="shared" ref="N58:P58" si="15">N59+N62</f>
        <v>268052.12424999999</v>
      </c>
      <c r="O58" s="62">
        <f t="shared" si="15"/>
        <v>275526.14429999999</v>
      </c>
      <c r="P58" s="62">
        <f t="shared" si="15"/>
        <v>326477.99190999987</v>
      </c>
    </row>
    <row r="59" spans="1:16" ht="15" thickBot="1" x14ac:dyDescent="0.35">
      <c r="A59" s="30"/>
      <c r="B59" s="7" t="s">
        <v>48</v>
      </c>
      <c r="C59" s="7"/>
      <c r="D59" s="31"/>
      <c r="E59" s="61">
        <f t="shared" ref="E59:H59" si="16">E60+E61</f>
        <v>226683.63237000001</v>
      </c>
      <c r="F59" s="61">
        <f t="shared" si="16"/>
        <v>218658.28396</v>
      </c>
      <c r="G59" s="61">
        <f t="shared" si="16"/>
        <v>240349.04282999999</v>
      </c>
      <c r="H59" s="61">
        <f t="shared" si="16"/>
        <v>225337</v>
      </c>
      <c r="I59" s="61">
        <f t="shared" ref="I59:J59" si="17">I60+I61</f>
        <v>244000.18762000001</v>
      </c>
      <c r="J59" s="61">
        <f t="shared" si="17"/>
        <v>244322.47723000002</v>
      </c>
      <c r="K59" s="61">
        <f t="shared" ref="K59:M59" si="18">K60+K61</f>
        <v>252612.32347999996</v>
      </c>
      <c r="L59" s="61">
        <f t="shared" si="18"/>
        <v>270181.84840999998</v>
      </c>
      <c r="M59" s="61">
        <f t="shared" si="18"/>
        <v>251010.39112000004</v>
      </c>
      <c r="N59" s="61">
        <f t="shared" ref="N59:P59" si="19">N60+N61</f>
        <v>263992.52792999998</v>
      </c>
      <c r="O59" s="61">
        <f t="shared" si="19"/>
        <v>259589.46865999998</v>
      </c>
      <c r="P59" s="61">
        <f t="shared" si="19"/>
        <v>282959.05217999988</v>
      </c>
    </row>
    <row r="60" spans="1:16" ht="15" thickBot="1" x14ac:dyDescent="0.35">
      <c r="A60" s="11"/>
      <c r="B60" s="10"/>
      <c r="C60" s="10" t="s">
        <v>42</v>
      </c>
      <c r="D60" s="10"/>
      <c r="E60" s="8">
        <f>[1]INDUSTRY!$G$51</f>
        <v>212440.52617</v>
      </c>
      <c r="F60" s="8">
        <f>[1]INDUSTRY!$H$51</f>
        <v>205094.16920999999</v>
      </c>
      <c r="G60" s="8">
        <f>[1]INDUSTRY!$I$51</f>
        <v>222988.07540999999</v>
      </c>
      <c r="H60" s="8">
        <f>[1]INDUSTRY!K51</f>
        <v>210409</v>
      </c>
      <c r="I60" s="8">
        <f>[1]INDUSTRY!L51</f>
        <v>227433.89013000001</v>
      </c>
      <c r="J60" s="8">
        <f>[1]INDUSTRY!M51</f>
        <v>226814.62106999999</v>
      </c>
      <c r="K60" s="8">
        <v>235573.60145999998</v>
      </c>
      <c r="L60" s="8">
        <v>252494.78973000002</v>
      </c>
      <c r="M60" s="8">
        <v>236513.57044000004</v>
      </c>
      <c r="N60" s="8">
        <v>246784.91776999997</v>
      </c>
      <c r="O60" s="8">
        <v>242951.10265999998</v>
      </c>
      <c r="P60" s="8">
        <v>265874.27164999995</v>
      </c>
    </row>
    <row r="61" spans="1:16" ht="15" thickBot="1" x14ac:dyDescent="0.35">
      <c r="A61" s="19"/>
      <c r="B61" s="20"/>
      <c r="C61" s="20" t="s">
        <v>44</v>
      </c>
      <c r="D61" s="20"/>
      <c r="E61" s="8">
        <f>[1]INDUSTRY!$G$52</f>
        <v>14243.106199999998</v>
      </c>
      <c r="F61" s="8">
        <f>[1]INDUSTRY!$H$52</f>
        <v>13564.114750000002</v>
      </c>
      <c r="G61" s="8">
        <f>[1]INDUSTRY!$I$52</f>
        <v>17360.967419999997</v>
      </c>
      <c r="H61" s="8">
        <f>[1]INDUSTRY!K52</f>
        <v>14928</v>
      </c>
      <c r="I61" s="8">
        <f>[1]INDUSTRY!L52</f>
        <v>16566.297489999997</v>
      </c>
      <c r="J61" s="8">
        <f>[1]INDUSTRY!M52</f>
        <v>17507.85616000001</v>
      </c>
      <c r="K61" s="8">
        <v>17038.722019999987</v>
      </c>
      <c r="L61" s="8">
        <v>17687.058679999984</v>
      </c>
      <c r="M61" s="8">
        <v>14496.820680000003</v>
      </c>
      <c r="N61" s="8">
        <v>17207.610160000029</v>
      </c>
      <c r="O61" s="8">
        <v>16638.366000000002</v>
      </c>
      <c r="P61" s="8">
        <v>17084.78052999996</v>
      </c>
    </row>
    <row r="62" spans="1:16" ht="15" thickBot="1" x14ac:dyDescent="0.35">
      <c r="A62" s="33"/>
      <c r="B62" s="22" t="s">
        <v>51</v>
      </c>
      <c r="C62" s="22"/>
      <c r="D62" s="22"/>
      <c r="E62" s="8">
        <f>[1]INDUSTRY!$G$53</f>
        <v>4332.7730799999999</v>
      </c>
      <c r="F62" s="8">
        <f>[1]INDUSTRY!$H$53</f>
        <v>7193.1449400000001</v>
      </c>
      <c r="G62" s="8">
        <f>[1]INDUSTRY!$I$53</f>
        <v>10678.588390000001</v>
      </c>
      <c r="H62" s="8">
        <f>[1]INDUSTRY!K53</f>
        <v>3180</v>
      </c>
      <c r="I62" s="8">
        <f>[1]INDUSTRY!L53</f>
        <v>4324.80926</v>
      </c>
      <c r="J62" s="8">
        <f>[1]INDUSTRY!M53</f>
        <v>10622.40969</v>
      </c>
      <c r="K62" s="8">
        <v>4692.1952700000002</v>
      </c>
      <c r="L62" s="8">
        <v>5977.4585299999999</v>
      </c>
      <c r="M62" s="8">
        <v>5985.3906399999996</v>
      </c>
      <c r="N62" s="8">
        <v>4059.5963199999997</v>
      </c>
      <c r="O62" s="8">
        <v>15936.675639999999</v>
      </c>
      <c r="P62" s="8">
        <v>43518.939729999998</v>
      </c>
    </row>
    <row r="63" spans="1:16" ht="15" thickBot="1" x14ac:dyDescent="0.35">
      <c r="A63" s="2" t="s">
        <v>71</v>
      </c>
      <c r="B63" s="3"/>
      <c r="C63" s="3"/>
      <c r="D63" s="3"/>
      <c r="E63" s="32">
        <f t="shared" ref="E63:G63" si="20">SUM(E64:E67)</f>
        <v>24377.84188</v>
      </c>
      <c r="F63" s="32">
        <f t="shared" si="20"/>
        <v>13357.93161</v>
      </c>
      <c r="G63" s="32">
        <f t="shared" si="20"/>
        <v>36346.140979999996</v>
      </c>
      <c r="H63" s="32">
        <f>SUM(H64:H67)</f>
        <v>34338</v>
      </c>
      <c r="I63" s="32">
        <f t="shared" ref="I63:J63" si="21">SUM(I64:I67)</f>
        <v>38209.082309999998</v>
      </c>
      <c r="J63" s="32">
        <f t="shared" si="21"/>
        <v>46014.273839999994</v>
      </c>
      <c r="K63" s="32">
        <f>SUM(K64:K67)</f>
        <v>32834.36636</v>
      </c>
      <c r="L63" s="32">
        <f>SUM(L64:L67)</f>
        <v>37037.373120000011</v>
      </c>
      <c r="M63" s="32">
        <f>SUM(M64:M67)</f>
        <v>32602.575879999997</v>
      </c>
      <c r="N63" s="32">
        <f t="shared" ref="N63:P63" si="22">SUM(N64:N67)</f>
        <v>41217.769909999988</v>
      </c>
      <c r="O63" s="32">
        <f t="shared" si="22"/>
        <v>30273.828480000011</v>
      </c>
      <c r="P63" s="32">
        <f t="shared" si="22"/>
        <v>39054.59887999999</v>
      </c>
    </row>
    <row r="64" spans="1:16" ht="15" thickBot="1" x14ac:dyDescent="0.35">
      <c r="A64" s="12"/>
      <c r="B64" s="13" t="s">
        <v>72</v>
      </c>
      <c r="C64" s="13"/>
      <c r="D64" s="13"/>
      <c r="E64" s="8">
        <f>[1]INDUSTRY!$G$55</f>
        <v>9647</v>
      </c>
      <c r="F64" s="8">
        <f>[1]INDUSTRY!$H$55</f>
        <v>-2280</v>
      </c>
      <c r="G64" s="8">
        <f>[1]INDUSTRY!$I$55</f>
        <v>11607</v>
      </c>
      <c r="H64" s="8">
        <f>[1]INDUSTRY!K55</f>
        <v>15670</v>
      </c>
      <c r="I64" s="8">
        <f>[1]INDUSTRY!L55</f>
        <v>11015</v>
      </c>
      <c r="J64" s="8">
        <f>[1]INDUSTRY!M55</f>
        <v>15443</v>
      </c>
      <c r="K64" s="8">
        <v>4834</v>
      </c>
      <c r="L64" s="8">
        <v>9203</v>
      </c>
      <c r="M64" s="8">
        <v>8364</v>
      </c>
      <c r="N64" s="8">
        <v>11357</v>
      </c>
      <c r="O64" s="8">
        <v>7892</v>
      </c>
      <c r="P64" s="8">
        <v>10063</v>
      </c>
    </row>
    <row r="65" spans="1:16" ht="15" thickBot="1" x14ac:dyDescent="0.35">
      <c r="A65" s="12"/>
      <c r="B65" s="13" t="s">
        <v>33</v>
      </c>
      <c r="C65" s="13"/>
      <c r="D65" s="13"/>
      <c r="E65" s="8">
        <f>[1]INDUSTRY!$G$56</f>
        <v>0</v>
      </c>
      <c r="F65" s="8">
        <f>[1]INDUSTRY!$H$56</f>
        <v>0</v>
      </c>
      <c r="G65" s="8">
        <f>[1]INDUSTRY!$I$56</f>
        <v>0</v>
      </c>
      <c r="H65" s="8">
        <f>[1]INDUSTRY!K56</f>
        <v>0</v>
      </c>
      <c r="I65" s="8">
        <f>[1]INDUSTRY!L56</f>
        <v>0</v>
      </c>
      <c r="J65" s="8">
        <f>[1]INDUSTRY!M56</f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</row>
    <row r="66" spans="1:16" ht="15" thickBot="1" x14ac:dyDescent="0.35">
      <c r="A66" s="12"/>
      <c r="B66" s="13" t="s">
        <v>73</v>
      </c>
      <c r="C66" s="13"/>
      <c r="D66" s="13"/>
      <c r="E66" s="8">
        <f>[1]INDUSTRY!$G$57</f>
        <v>0</v>
      </c>
      <c r="F66" s="8">
        <f>[1]INDUSTRY!$H$57</f>
        <v>371.55</v>
      </c>
      <c r="G66" s="8">
        <f>[1]INDUSTRY!$I$57</f>
        <v>-152.46377999999999</v>
      </c>
      <c r="H66" s="8">
        <f>[1]INDUSTRY!K57</f>
        <v>947</v>
      </c>
      <c r="I66" s="8">
        <f>[1]INDUSTRY!L57</f>
        <v>2.2770799999998417</v>
      </c>
      <c r="J66" s="8">
        <f>[1]INDUSTRY!M57</f>
        <v>-138.94105999999994</v>
      </c>
      <c r="K66" s="8">
        <v>51.076579999999957</v>
      </c>
      <c r="L66" s="8">
        <v>22.845689999999944</v>
      </c>
      <c r="M66" s="8">
        <v>1284.8231000000001</v>
      </c>
      <c r="N66" s="8">
        <v>5467.00558</v>
      </c>
      <c r="O66" s="8">
        <v>1383.7895200000005</v>
      </c>
      <c r="P66" s="8">
        <v>-5210.9402699999991</v>
      </c>
    </row>
    <row r="67" spans="1:16" ht="15" thickBot="1" x14ac:dyDescent="0.35">
      <c r="A67" s="12"/>
      <c r="B67" s="13" t="s">
        <v>39</v>
      </c>
      <c r="C67" s="13"/>
      <c r="D67" s="13"/>
      <c r="E67" s="8">
        <f>[1]INDUSTRY!$G$58</f>
        <v>14730.84188</v>
      </c>
      <c r="F67" s="8">
        <f>[1]INDUSTRY!$H$58</f>
        <v>15266.38161</v>
      </c>
      <c r="G67" s="8">
        <f>[1]INDUSTRY!$I$58</f>
        <v>24891.604759999998</v>
      </c>
      <c r="H67" s="8">
        <f>[1]INDUSTRY!K58</f>
        <v>17721</v>
      </c>
      <c r="I67" s="8">
        <f>[1]INDUSTRY!L58</f>
        <v>27191.805229999998</v>
      </c>
      <c r="J67" s="8">
        <f>[1]INDUSTRY!M58</f>
        <v>30710.214899999995</v>
      </c>
      <c r="K67" s="8">
        <v>27949.289780000003</v>
      </c>
      <c r="L67" s="8">
        <v>27811.527430000009</v>
      </c>
      <c r="M67" s="8">
        <v>22953.752779999995</v>
      </c>
      <c r="N67" s="8">
        <v>24393.764329999987</v>
      </c>
      <c r="O67" s="8">
        <v>20998.038960000013</v>
      </c>
      <c r="P67" s="8">
        <v>34202.53914999999</v>
      </c>
    </row>
    <row r="68" spans="1:16" ht="15" thickBot="1" x14ac:dyDescent="0.35">
      <c r="A68" s="2" t="s">
        <v>74</v>
      </c>
      <c r="B68" s="3"/>
      <c r="C68" s="3"/>
      <c r="D68" s="3"/>
      <c r="E68" s="32">
        <f t="shared" ref="E68:H68" si="23">SUM(E69:E72)</f>
        <v>13071</v>
      </c>
      <c r="F68" s="32">
        <f t="shared" si="23"/>
        <v>11388</v>
      </c>
      <c r="G68" s="32">
        <f t="shared" si="23"/>
        <v>16949.166000000001</v>
      </c>
      <c r="H68" s="32">
        <f t="shared" si="23"/>
        <v>7923</v>
      </c>
      <c r="I68" s="32">
        <f t="shared" ref="I68:J68" si="24">SUM(I69:I72)</f>
        <v>11923.15</v>
      </c>
      <c r="J68" s="32">
        <f t="shared" si="24"/>
        <v>13625.341</v>
      </c>
      <c r="K68" s="32">
        <f>SUM(K69:K72)</f>
        <v>12203.906999999999</v>
      </c>
      <c r="L68" s="32">
        <f>SUM(L69:L72)</f>
        <v>13991.659</v>
      </c>
      <c r="M68" s="32">
        <f>SUM(M69:M72)</f>
        <v>15698.333000000001</v>
      </c>
      <c r="N68" s="32">
        <f t="shared" ref="N68:P68" si="25">SUM(N69:N72)</f>
        <v>19867.593000000001</v>
      </c>
      <c r="O68" s="32">
        <f t="shared" si="25"/>
        <v>16628.074000000001</v>
      </c>
      <c r="P68" s="32">
        <f t="shared" si="25"/>
        <v>14248.890000000001</v>
      </c>
    </row>
    <row r="69" spans="1:16" ht="15" thickBot="1" x14ac:dyDescent="0.35">
      <c r="A69" s="12"/>
      <c r="B69" s="13" t="s">
        <v>72</v>
      </c>
      <c r="C69" s="13"/>
      <c r="D69" s="13"/>
      <c r="E69" s="8">
        <f>[1]INDUSTRY!$G$60</f>
        <v>1091</v>
      </c>
      <c r="F69" s="8">
        <f>[1]INDUSTRY!$H$60</f>
        <v>1009</v>
      </c>
      <c r="G69" s="8">
        <f>[1]INDUSTRY!$I$60</f>
        <v>1124.1659999999999</v>
      </c>
      <c r="H69" s="8">
        <f>[1]INDUSTRY!K60</f>
        <v>1081</v>
      </c>
      <c r="I69" s="8">
        <f>[1]INDUSTRY!L60</f>
        <v>1115.125</v>
      </c>
      <c r="J69" s="8">
        <f>[1]INDUSTRY!M60</f>
        <v>1164.2090000000001</v>
      </c>
      <c r="K69" s="8">
        <v>1303.856</v>
      </c>
      <c r="L69" s="8">
        <v>1328.3889999999999</v>
      </c>
      <c r="M69" s="8">
        <v>1302.376</v>
      </c>
      <c r="N69" s="8">
        <v>1239.864</v>
      </c>
      <c r="O69" s="8">
        <v>1127.002</v>
      </c>
      <c r="P69" s="8">
        <v>1211.502</v>
      </c>
    </row>
    <row r="70" spans="1:16" ht="15" thickBot="1" x14ac:dyDescent="0.35">
      <c r="A70" s="12"/>
      <c r="B70" s="13" t="s">
        <v>33</v>
      </c>
      <c r="C70" s="13"/>
      <c r="D70" s="13"/>
      <c r="E70" s="8">
        <f>[1]INDUSTRY!$G$61</f>
        <v>0</v>
      </c>
      <c r="F70" s="8">
        <f>[1]INDUSTRY!$H$61</f>
        <v>0</v>
      </c>
      <c r="G70" s="8">
        <f>[1]INDUSTRY!$I$61</f>
        <v>0</v>
      </c>
      <c r="H70" s="8">
        <f>[1]INDUSTRY!K61</f>
        <v>0</v>
      </c>
      <c r="I70" s="8">
        <f>[1]INDUSTRY!L61</f>
        <v>0</v>
      </c>
      <c r="J70" s="8">
        <f>[1]INDUSTRY!M61</f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</row>
    <row r="71" spans="1:16" ht="15" thickBot="1" x14ac:dyDescent="0.35">
      <c r="A71" s="12"/>
      <c r="B71" s="13" t="s">
        <v>73</v>
      </c>
      <c r="C71" s="13"/>
      <c r="D71" s="13"/>
      <c r="E71" s="8">
        <f>[1]INDUSTRY!$G$62</f>
        <v>3396</v>
      </c>
      <c r="F71" s="8">
        <f>[1]INDUSTRY!$H$62</f>
        <v>2898</v>
      </c>
      <c r="G71" s="8">
        <f>[1]INDUSTRY!$I$62</f>
        <v>6842</v>
      </c>
      <c r="H71" s="8">
        <f>[1]INDUSTRY!K62</f>
        <v>-1654</v>
      </c>
      <c r="I71" s="8">
        <f>[1]INDUSTRY!L62</f>
        <v>1920</v>
      </c>
      <c r="J71" s="8">
        <f>[1]INDUSTRY!M62</f>
        <v>3673</v>
      </c>
      <c r="K71" s="8">
        <v>1775</v>
      </c>
      <c r="L71" s="8">
        <v>3135</v>
      </c>
      <c r="M71" s="8">
        <v>4535</v>
      </c>
      <c r="N71" s="8">
        <v>7417</v>
      </c>
      <c r="O71" s="8">
        <v>4789</v>
      </c>
      <c r="P71" s="8">
        <v>2137</v>
      </c>
    </row>
    <row r="72" spans="1:16" ht="15" thickBot="1" x14ac:dyDescent="0.35">
      <c r="A72" s="12"/>
      <c r="B72" s="13" t="s">
        <v>39</v>
      </c>
      <c r="C72" s="13"/>
      <c r="D72" s="13"/>
      <c r="E72" s="8">
        <f>[1]INDUSTRY!$G$63</f>
        <v>8584</v>
      </c>
      <c r="F72" s="8">
        <f>[1]INDUSTRY!$H$63</f>
        <v>7481</v>
      </c>
      <c r="G72" s="8">
        <f>[1]INDUSTRY!$I$63</f>
        <v>8983</v>
      </c>
      <c r="H72" s="8">
        <f>[1]INDUSTRY!K63</f>
        <v>8496</v>
      </c>
      <c r="I72" s="8">
        <f>[1]INDUSTRY!L63</f>
        <v>8888.0249999999996</v>
      </c>
      <c r="J72" s="8">
        <f>[1]INDUSTRY!M63</f>
        <v>8788.1319999999996</v>
      </c>
      <c r="K72" s="8">
        <v>9125.0509999999995</v>
      </c>
      <c r="L72" s="8">
        <v>9528.27</v>
      </c>
      <c r="M72" s="8">
        <v>9860.9570000000003</v>
      </c>
      <c r="N72" s="8">
        <v>11210.728999999999</v>
      </c>
      <c r="O72" s="8">
        <v>10712.072</v>
      </c>
      <c r="P72" s="8">
        <v>10900.388000000001</v>
      </c>
    </row>
    <row r="73" spans="1:16" ht="15" thickBot="1" x14ac:dyDescent="0.35">
      <c r="A73" s="2" t="s">
        <v>45</v>
      </c>
      <c r="B73" s="3"/>
      <c r="C73" s="3"/>
      <c r="D73" s="3"/>
      <c r="E73" s="32">
        <f>SUM(E74:E81)</f>
        <v>372073.93309999997</v>
      </c>
      <c r="F73" s="32">
        <f>SUM(F74:F81)</f>
        <v>373303.64894999994</v>
      </c>
      <c r="G73" s="32">
        <f>SUM(G74:G81)</f>
        <v>391440.89205999998</v>
      </c>
      <c r="H73" s="32">
        <f t="shared" ref="H73" si="26">SUM(H74:H81)</f>
        <v>401496</v>
      </c>
      <c r="I73" s="32">
        <f t="shared" ref="I73:J73" si="27">SUM(I74:I81)</f>
        <v>406436.21343</v>
      </c>
      <c r="J73" s="32">
        <f t="shared" si="27"/>
        <v>386624.49239000003</v>
      </c>
      <c r="K73" s="32">
        <f>SUM(K74:K81)</f>
        <v>398747.32892999996</v>
      </c>
      <c r="L73" s="32">
        <f>SUM(L74:L81)</f>
        <v>423951.51402</v>
      </c>
      <c r="M73" s="32">
        <f>SUM(M74:M81)</f>
        <v>406490.54811999999</v>
      </c>
      <c r="N73" s="32">
        <f t="shared" ref="N73:P73" si="28">SUM(N74:N81)</f>
        <v>431757.67804999999</v>
      </c>
      <c r="O73" s="32">
        <f t="shared" si="28"/>
        <v>442200.68627000006</v>
      </c>
      <c r="P73" s="32">
        <f t="shared" si="28"/>
        <v>399889.67408999987</v>
      </c>
    </row>
    <row r="74" spans="1:16" ht="15" thickBot="1" x14ac:dyDescent="0.35">
      <c r="A74" s="12"/>
      <c r="B74" s="13" t="s">
        <v>75</v>
      </c>
      <c r="C74" s="13"/>
      <c r="D74" s="13"/>
      <c r="E74" s="8">
        <f>[1]INDUSTRY!$G$65</f>
        <v>197598.85678</v>
      </c>
      <c r="F74" s="8">
        <f>[1]INDUSTRY!$H$65</f>
        <v>205904.35634</v>
      </c>
      <c r="G74" s="8">
        <f>[1]INDUSTRY!$I$65</f>
        <v>209699.3639</v>
      </c>
      <c r="H74" s="8">
        <f>[1]INDUSTRY!K65</f>
        <v>216540</v>
      </c>
      <c r="I74" s="8">
        <f>[1]INDUSTRY!L65</f>
        <v>217412.37554999997</v>
      </c>
      <c r="J74" s="8">
        <f>[1]INDUSTRY!M65</f>
        <v>195221.51847000004</v>
      </c>
      <c r="K74" s="8">
        <v>213641.26184999998</v>
      </c>
      <c r="L74" s="8">
        <v>236116.60157000003</v>
      </c>
      <c r="M74" s="8">
        <v>219641.90275999997</v>
      </c>
      <c r="N74" s="8">
        <v>234063.27308000001</v>
      </c>
      <c r="O74" s="8">
        <v>223552.88832000003</v>
      </c>
      <c r="P74" s="8">
        <v>211653.05060999992</v>
      </c>
    </row>
    <row r="75" spans="1:16" ht="15" thickBot="1" x14ac:dyDescent="0.35">
      <c r="A75" s="12"/>
      <c r="B75" s="13" t="s">
        <v>46</v>
      </c>
      <c r="C75" s="13"/>
      <c r="D75" s="13"/>
      <c r="E75" s="8">
        <f>[1]INDUSTRY!$G$66</f>
        <v>712.4973</v>
      </c>
      <c r="F75" s="8">
        <f>[1]INDUSTRY!$H$66</f>
        <v>715.4973</v>
      </c>
      <c r="G75" s="8">
        <f>[1]INDUSTRY!$I$66</f>
        <v>743.63296000000003</v>
      </c>
      <c r="H75" s="8">
        <f>[1]INDUSTRY!K66</f>
        <v>947</v>
      </c>
      <c r="I75" s="8">
        <f>[1]INDUSTRY!L66</f>
        <v>805.46367000000009</v>
      </c>
      <c r="J75" s="8">
        <f>[1]INDUSTRY!M66</f>
        <v>9898.4658400000008</v>
      </c>
      <c r="K75" s="8">
        <v>1107.4263799999999</v>
      </c>
      <c r="L75" s="8">
        <v>1197.6107000000002</v>
      </c>
      <c r="M75" s="8">
        <v>1147.5216600000001</v>
      </c>
      <c r="N75" s="8">
        <v>643.61882999999978</v>
      </c>
      <c r="O75" s="8">
        <v>1384.6344400000003</v>
      </c>
      <c r="P75" s="8">
        <v>912.00368999999966</v>
      </c>
    </row>
    <row r="76" spans="1:16" ht="15" thickBot="1" x14ac:dyDescent="0.35">
      <c r="A76" s="12"/>
      <c r="B76" s="13" t="s">
        <v>47</v>
      </c>
      <c r="C76" s="13"/>
      <c r="D76" s="13"/>
      <c r="E76" s="8">
        <f>[1]INDUSTRY!$G$67</f>
        <v>7823.9443499999998</v>
      </c>
      <c r="F76" s="8">
        <f>[1]INDUSTRY!$H$67</f>
        <v>9310.4081900000001</v>
      </c>
      <c r="G76" s="8">
        <f>[1]INDUSTRY!$I$67</f>
        <v>7107.2318299999988</v>
      </c>
      <c r="H76" s="8">
        <f>[1]INDUSTRY!K67</f>
        <v>10173</v>
      </c>
      <c r="I76" s="8">
        <f>[1]INDUSTRY!L67</f>
        <v>11445.737069999999</v>
      </c>
      <c r="J76" s="8">
        <f>[1]INDUSTRY!M67</f>
        <v>13633.807760000002</v>
      </c>
      <c r="K76" s="8">
        <v>9551.0953799999988</v>
      </c>
      <c r="L76" s="8">
        <v>9191.6073099999994</v>
      </c>
      <c r="M76" s="8">
        <v>9852.0076200000003</v>
      </c>
      <c r="N76" s="8">
        <v>13591.283560000003</v>
      </c>
      <c r="O76" s="8">
        <v>13884.727719999999</v>
      </c>
      <c r="P76" s="8">
        <v>10213.243560000003</v>
      </c>
    </row>
    <row r="77" spans="1:16" ht="15" thickBot="1" x14ac:dyDescent="0.35">
      <c r="A77" s="12"/>
      <c r="B77" s="13" t="s">
        <v>49</v>
      </c>
      <c r="C77" s="13"/>
      <c r="D77" s="13"/>
      <c r="E77" s="8">
        <f>[1]INDUSTRY!$G$68</f>
        <v>1262.6666599999999</v>
      </c>
      <c r="F77" s="8">
        <f>[1]INDUSTRY!$H$68</f>
        <v>963.66665999999998</v>
      </c>
      <c r="G77" s="8">
        <f>[1]INDUSTRY!$I$68</f>
        <v>857.66666000000009</v>
      </c>
      <c r="H77" s="8">
        <f>[1]INDUSTRY!K68</f>
        <v>629</v>
      </c>
      <c r="I77" s="8">
        <f>[1]INDUSTRY!L68</f>
        <v>1851.4646600000001</v>
      </c>
      <c r="J77" s="8">
        <f>[1]INDUSTRY!M68</f>
        <v>1496.7736599999998</v>
      </c>
      <c r="K77" s="8">
        <v>1508.6666600000001</v>
      </c>
      <c r="L77" s="8">
        <v>925.60465999999974</v>
      </c>
      <c r="M77" s="8">
        <v>1429.6666600000001</v>
      </c>
      <c r="N77" s="8">
        <v>1522.0866600000002</v>
      </c>
      <c r="O77" s="8">
        <v>1557.6666599999996</v>
      </c>
      <c r="P77" s="8">
        <v>1606.8436600000002</v>
      </c>
    </row>
    <row r="78" spans="1:16" ht="15" thickBot="1" x14ac:dyDescent="0.35">
      <c r="A78" s="12"/>
      <c r="B78" s="13" t="s">
        <v>50</v>
      </c>
      <c r="C78" s="13"/>
      <c r="D78" s="13"/>
      <c r="E78" s="8">
        <f>[1]INDUSTRY!$G$69</f>
        <v>27234</v>
      </c>
      <c r="F78" s="8">
        <f>[1]INDUSTRY!$H$69</f>
        <v>26905</v>
      </c>
      <c r="G78" s="8">
        <f>[1]INDUSTRY!$I$69</f>
        <v>34708</v>
      </c>
      <c r="H78" s="8">
        <f>[1]INDUSTRY!K69</f>
        <v>29666</v>
      </c>
      <c r="I78" s="8">
        <f>[1]INDUSTRY!L69</f>
        <v>30354.795999999998</v>
      </c>
      <c r="J78" s="8">
        <f>[1]INDUSTRY!M69</f>
        <v>33178.067999999999</v>
      </c>
      <c r="K78" s="8">
        <v>30795.129999999997</v>
      </c>
      <c r="L78" s="8">
        <v>32253.235000000001</v>
      </c>
      <c r="M78" s="8">
        <v>32164.807000000008</v>
      </c>
      <c r="N78" s="8">
        <v>30396.002999999997</v>
      </c>
      <c r="O78" s="8">
        <v>35647.695269999997</v>
      </c>
      <c r="P78" s="8">
        <v>29469.565800000004</v>
      </c>
    </row>
    <row r="79" spans="1:16" ht="15" thickBot="1" x14ac:dyDescent="0.35">
      <c r="A79" s="12"/>
      <c r="B79" s="13" t="s">
        <v>52</v>
      </c>
      <c r="C79" s="13"/>
      <c r="D79" s="13"/>
      <c r="E79" s="8">
        <f>[1]INDUSTRY!$G$70</f>
        <v>24614.87096</v>
      </c>
      <c r="F79" s="8">
        <f>[1]INDUSTRY!$H$70</f>
        <v>26606.888849999999</v>
      </c>
      <c r="G79" s="8">
        <f>[1]INDUSTRY!$I$70</f>
        <v>25990.174030000002</v>
      </c>
      <c r="H79" s="8">
        <f>[1]INDUSTRY!K70</f>
        <v>25882</v>
      </c>
      <c r="I79" s="8">
        <f>[1]INDUSTRY!L70</f>
        <v>25607.344090000006</v>
      </c>
      <c r="J79" s="8">
        <f>[1]INDUSTRY!M70</f>
        <v>26191.733289999996</v>
      </c>
      <c r="K79" s="8">
        <v>23116.587950000001</v>
      </c>
      <c r="L79" s="8">
        <v>24034.332090000007</v>
      </c>
      <c r="M79" s="8">
        <v>24535.105639999994</v>
      </c>
      <c r="N79" s="8">
        <v>29609.486979999994</v>
      </c>
      <c r="O79" s="8">
        <v>30143.63049000001</v>
      </c>
      <c r="P79" s="8">
        <v>30985.341399999994</v>
      </c>
    </row>
    <row r="80" spans="1:16" ht="15" thickBot="1" x14ac:dyDescent="0.35">
      <c r="A80" s="12"/>
      <c r="B80" s="13" t="s">
        <v>76</v>
      </c>
      <c r="C80" s="13"/>
      <c r="D80" s="13"/>
      <c r="E80" s="8">
        <f>[1]INDUSTRY!$G$71</f>
        <v>20982.927879999999</v>
      </c>
      <c r="F80" s="8">
        <f>[1]INDUSTRY!$H$71</f>
        <v>20786.99783</v>
      </c>
      <c r="G80" s="8">
        <f>[1]INDUSTRY!$I$71</f>
        <v>20953.753530000002</v>
      </c>
      <c r="H80" s="8">
        <f>[1]INDUSTRY!K71</f>
        <v>20729</v>
      </c>
      <c r="I80" s="8">
        <f>[1]INDUSTRY!L71</f>
        <v>21197.362180000004</v>
      </c>
      <c r="J80" s="8">
        <f>[1]INDUSTRY!M71</f>
        <v>22448.865090000003</v>
      </c>
      <c r="K80" s="8">
        <v>23756.323359999995</v>
      </c>
      <c r="L80" s="8">
        <v>22883.188040000008</v>
      </c>
      <c r="M80" s="8">
        <v>23145.071859999996</v>
      </c>
      <c r="N80" s="8">
        <v>23648.616489999993</v>
      </c>
      <c r="O80" s="8">
        <v>23356.368190000001</v>
      </c>
      <c r="P80" s="8">
        <v>23729.112620000007</v>
      </c>
    </row>
    <row r="81" spans="1:16" ht="15" thickBot="1" x14ac:dyDescent="0.35">
      <c r="A81" s="34"/>
      <c r="B81" s="35" t="s">
        <v>53</v>
      </c>
      <c r="C81" s="35"/>
      <c r="D81" s="35"/>
      <c r="E81" s="8">
        <f>[1]INDUSTRY!$G$72</f>
        <v>91844.169170000008</v>
      </c>
      <c r="F81" s="8">
        <f>[1]INDUSTRY!$H$72</f>
        <v>82110.833780000015</v>
      </c>
      <c r="G81" s="8">
        <f>[1]INDUSTRY!$I$72</f>
        <v>91381.069149999996</v>
      </c>
      <c r="H81" s="8">
        <f>[1]INDUSTRY!K72</f>
        <v>96930</v>
      </c>
      <c r="I81" s="8">
        <f>[1]INDUSTRY!L72</f>
        <v>97761.670209999982</v>
      </c>
      <c r="J81" s="8">
        <f>[1]INDUSTRY!M72</f>
        <v>84555.260280000046</v>
      </c>
      <c r="K81" s="8">
        <v>95270.837350000002</v>
      </c>
      <c r="L81" s="8">
        <v>97349.334650000004</v>
      </c>
      <c r="M81" s="8">
        <v>94574.464919999984</v>
      </c>
      <c r="N81" s="8">
        <v>98283.30945000003</v>
      </c>
      <c r="O81" s="8">
        <v>112673.07518000001</v>
      </c>
      <c r="P81" s="8">
        <v>91320.512749999878</v>
      </c>
    </row>
    <row r="82" spans="1:16" ht="15" thickBot="1" x14ac:dyDescent="0.35">
      <c r="A82" s="36" t="s">
        <v>77</v>
      </c>
      <c r="B82" s="15"/>
      <c r="C82" s="15"/>
      <c r="D82" s="15"/>
      <c r="E82" s="32">
        <f t="shared" ref="E82:H82" si="29">E49-E52+E58+E63+E68-E73</f>
        <v>305849.89616999967</v>
      </c>
      <c r="F82" s="32">
        <f t="shared" si="29"/>
        <v>235978.26641000004</v>
      </c>
      <c r="G82" s="32">
        <f t="shared" si="29"/>
        <v>304879.35577367281</v>
      </c>
      <c r="H82" s="32">
        <f t="shared" si="29"/>
        <v>259323.69400000002</v>
      </c>
      <c r="I82" s="32">
        <f t="shared" ref="I82:J82" si="30">I49-I52+I58+I63+I68-I73</f>
        <v>276669.67854999972</v>
      </c>
      <c r="J82" s="32">
        <f t="shared" si="30"/>
        <v>343420.93737000006</v>
      </c>
      <c r="K82" s="32">
        <f>K49-K52+K58+K63+K68-K73</f>
        <v>288187.94333000015</v>
      </c>
      <c r="L82" s="32">
        <f t="shared" ref="L82:M82" si="31">L49-L52+L58+L63+L68-L73</f>
        <v>291451.01001999993</v>
      </c>
      <c r="M82" s="32">
        <f t="shared" si="31"/>
        <v>269490.62845000013</v>
      </c>
      <c r="N82" s="32">
        <f t="shared" ref="N82:P82" si="32">N49-N52+N58+N63+N68-N73</f>
        <v>263876.22177000029</v>
      </c>
      <c r="O82" s="32">
        <f t="shared" si="32"/>
        <v>269710.56359000003</v>
      </c>
      <c r="P82" s="32">
        <f t="shared" si="32"/>
        <v>402302.48400000005</v>
      </c>
    </row>
    <row r="83" spans="1:16" ht="15" thickBot="1" x14ac:dyDescent="0.35">
      <c r="A83" s="2" t="s">
        <v>54</v>
      </c>
      <c r="B83" s="3"/>
      <c r="C83" s="3"/>
      <c r="D83" s="3"/>
      <c r="E83" s="32">
        <f t="shared" ref="E83" si="33">SUM(E84:E86)</f>
        <v>92711.174839999992</v>
      </c>
      <c r="F83" s="32">
        <f t="shared" ref="F83:H83" si="34">SUM(F84:F86)</f>
        <v>69441.578150000001</v>
      </c>
      <c r="G83" s="32">
        <f t="shared" si="34"/>
        <v>99887.848020000005</v>
      </c>
      <c r="H83" s="32">
        <f t="shared" si="34"/>
        <v>81584</v>
      </c>
      <c r="I83" s="32">
        <f t="shared" ref="I83:J83" si="35">SUM(I84:I86)</f>
        <v>90114.804279999997</v>
      </c>
      <c r="J83" s="32">
        <f t="shared" si="35"/>
        <v>95141.248839999986</v>
      </c>
      <c r="K83" s="32">
        <f t="shared" ref="K83:M83" si="36">SUM(K84:K86)</f>
        <v>85043.743000000017</v>
      </c>
      <c r="L83" s="32">
        <f t="shared" si="36"/>
        <v>97535.392179999995</v>
      </c>
      <c r="M83" s="32">
        <f t="shared" si="36"/>
        <v>80138.760190000015</v>
      </c>
      <c r="N83" s="32">
        <f t="shared" ref="N83:P83" si="37">SUM(N84:N86)</f>
        <v>103744.08013000002</v>
      </c>
      <c r="O83" s="32">
        <f t="shared" si="37"/>
        <v>76782.589139999996</v>
      </c>
      <c r="P83" s="32">
        <f t="shared" si="37"/>
        <v>113148.56898999999</v>
      </c>
    </row>
    <row r="84" spans="1:16" ht="15" thickBot="1" x14ac:dyDescent="0.35">
      <c r="A84" s="12"/>
      <c r="B84" s="13" t="s">
        <v>55</v>
      </c>
      <c r="C84" s="13"/>
      <c r="D84" s="13"/>
      <c r="E84" s="8">
        <f>[1]INDUSTRY!$G$75</f>
        <v>110299.20483999999</v>
      </c>
      <c r="F84" s="8">
        <f>[1]INDUSTRY!$H$75</f>
        <v>52588.578150000001</v>
      </c>
      <c r="G84" s="8">
        <f>[1]INDUSTRY!$I$75</f>
        <v>85183.848020000005</v>
      </c>
      <c r="H84" s="8">
        <f>[1]INDUSTRY!K75</f>
        <v>79544</v>
      </c>
      <c r="I84" s="8">
        <f>[1]INDUSTRY!L75</f>
        <v>90611.602279999992</v>
      </c>
      <c r="J84" s="8">
        <f>[1]INDUSTRY!M75</f>
        <v>43035.114839999995</v>
      </c>
      <c r="K84" s="8">
        <v>82697.135000000009</v>
      </c>
      <c r="L84" s="8">
        <v>99120.655179999987</v>
      </c>
      <c r="M84" s="8">
        <v>73317.571190000017</v>
      </c>
      <c r="N84" s="8">
        <v>88579.012130000017</v>
      </c>
      <c r="O84" s="8">
        <v>77016.452139999994</v>
      </c>
      <c r="P84" s="8">
        <v>110328.18298999999</v>
      </c>
    </row>
    <row r="85" spans="1:16" ht="15" thickBot="1" x14ac:dyDescent="0.35">
      <c r="A85" s="12"/>
      <c r="B85" s="13" t="s">
        <v>56</v>
      </c>
      <c r="C85" s="13"/>
      <c r="D85" s="13"/>
      <c r="E85" s="8">
        <f>[1]INDUSTRY!$G$76</f>
        <v>-17588.03</v>
      </c>
      <c r="F85" s="8">
        <f>[1]INDUSTRY!$H$76</f>
        <v>16853</v>
      </c>
      <c r="G85" s="8">
        <f>[1]INDUSTRY!$I$76</f>
        <v>14704</v>
      </c>
      <c r="H85" s="8">
        <f>[1]INDUSTRY!K76</f>
        <v>2040</v>
      </c>
      <c r="I85" s="8">
        <f>[1]INDUSTRY!L76</f>
        <v>-496.79799999999886</v>
      </c>
      <c r="J85" s="8">
        <f>[1]INDUSTRY!M76</f>
        <v>52106.133999999998</v>
      </c>
      <c r="K85" s="8">
        <v>2346.6080000000002</v>
      </c>
      <c r="L85" s="8">
        <v>-1585.262999999999</v>
      </c>
      <c r="M85" s="8">
        <v>6821.1889999999985</v>
      </c>
      <c r="N85" s="8">
        <v>15165.067999999999</v>
      </c>
      <c r="O85" s="8">
        <v>-233.86300000000119</v>
      </c>
      <c r="P85" s="8">
        <v>2820.3860000000013</v>
      </c>
    </row>
    <row r="86" spans="1:16" ht="15" thickBot="1" x14ac:dyDescent="0.35">
      <c r="A86" s="34"/>
      <c r="B86" s="35" t="s">
        <v>57</v>
      </c>
      <c r="C86" s="35"/>
      <c r="D86" s="35"/>
      <c r="E86" s="8">
        <f>[1]INDUSTRY!$G$77</f>
        <v>0</v>
      </c>
      <c r="F86" s="8">
        <f>[1]INDUSTRY!$H$77</f>
        <v>0</v>
      </c>
      <c r="G86" s="8">
        <f>[1]INDUSTRY!$I$77</f>
        <v>0</v>
      </c>
      <c r="H86" s="8">
        <f>[1]INDUSTRY!K77</f>
        <v>0</v>
      </c>
      <c r="I86" s="8">
        <f>[1]INDUSTRY!L77</f>
        <v>0</v>
      </c>
      <c r="J86" s="8">
        <f>[1]INDUSTRY!M77</f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</row>
    <row r="87" spans="1:16" ht="15" thickBot="1" x14ac:dyDescent="0.35">
      <c r="A87" s="2" t="s">
        <v>58</v>
      </c>
      <c r="B87" s="3"/>
      <c r="C87" s="3"/>
      <c r="D87" s="3"/>
      <c r="E87" s="32">
        <f>E82-E83</f>
        <v>213138.72132999968</v>
      </c>
      <c r="F87" s="32">
        <f t="shared" ref="F87:H87" si="38">F82-F83</f>
        <v>166536.68826000002</v>
      </c>
      <c r="G87" s="32">
        <f t="shared" si="38"/>
        <v>204991.50775367281</v>
      </c>
      <c r="H87" s="32">
        <f t="shared" si="38"/>
        <v>177739.69400000002</v>
      </c>
      <c r="I87" s="32">
        <f t="shared" ref="I87:J87" si="39">I82-I83</f>
        <v>186554.87426999974</v>
      </c>
      <c r="J87" s="32">
        <f t="shared" si="39"/>
        <v>248279.68853000007</v>
      </c>
      <c r="K87" s="32">
        <f t="shared" ref="K87:M87" si="40">K82-K83</f>
        <v>203144.20033000014</v>
      </c>
      <c r="L87" s="32">
        <f t="shared" si="40"/>
        <v>193915.61783999993</v>
      </c>
      <c r="M87" s="32">
        <f t="shared" si="40"/>
        <v>189351.86826000013</v>
      </c>
      <c r="N87" s="32">
        <f t="shared" ref="N87:P87" si="41">N82-N83</f>
        <v>160132.14164000028</v>
      </c>
      <c r="O87" s="32">
        <f t="shared" si="41"/>
        <v>192927.97445000004</v>
      </c>
      <c r="P87" s="32">
        <f t="shared" si="41"/>
        <v>289153.91501000006</v>
      </c>
    </row>
    <row r="88" spans="1:16" ht="15" thickBot="1" x14ac:dyDescent="0.35">
      <c r="A88" s="2" t="s">
        <v>78</v>
      </c>
      <c r="B88" s="3"/>
      <c r="C88" s="3"/>
      <c r="D88" s="3"/>
      <c r="E88" s="8">
        <f>[1]INDUSTRY!$G$79</f>
        <v>0</v>
      </c>
      <c r="F88" s="8">
        <f>[1]INDUSTRY!$H$79</f>
        <v>0</v>
      </c>
      <c r="G88" s="8">
        <f>[1]INDUSTRY!$I$79</f>
        <v>0</v>
      </c>
      <c r="H88" s="8">
        <f>[1]INDUSTRY!K79</f>
        <v>0</v>
      </c>
      <c r="I88" s="8">
        <f>[1]INDUSTRY!L79</f>
        <v>0</v>
      </c>
      <c r="J88" s="8">
        <f>[1]INDUSTRY!M79</f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</row>
    <row r="89" spans="1:16" ht="15" thickBot="1" x14ac:dyDescent="0.35">
      <c r="A89" s="2" t="s">
        <v>79</v>
      </c>
      <c r="B89" s="3"/>
      <c r="C89" s="3"/>
      <c r="D89" s="3"/>
      <c r="E89" s="8">
        <f>[1]INDUSTRY!$G$80</f>
        <v>206</v>
      </c>
      <c r="F89" s="8">
        <f>[1]INDUSTRY!$H$80</f>
        <v>206</v>
      </c>
      <c r="G89" s="8">
        <f>[1]INDUSTRY!$I$80</f>
        <v>206</v>
      </c>
      <c r="H89" s="8">
        <f>[1]INDUSTRY!K80</f>
        <v>336</v>
      </c>
      <c r="I89" s="8">
        <f>[1]INDUSTRY!L80</f>
        <v>809</v>
      </c>
      <c r="J89" s="8">
        <f>[1]INDUSTRY!M80</f>
        <v>180.755</v>
      </c>
      <c r="K89" s="8">
        <v>166</v>
      </c>
      <c r="L89" s="8">
        <v>71</v>
      </c>
      <c r="M89" s="8">
        <v>9</v>
      </c>
      <c r="N89" s="8">
        <v>25.924999999999955</v>
      </c>
      <c r="O89" s="8">
        <v>401.86500000000001</v>
      </c>
      <c r="P89" s="8">
        <v>104.00800000000004</v>
      </c>
    </row>
    <row r="90" spans="1:16" ht="15" thickBot="1" x14ac:dyDescent="0.35">
      <c r="A90" s="37" t="s">
        <v>80</v>
      </c>
      <c r="B90" s="17"/>
      <c r="C90" s="17"/>
      <c r="D90" s="17"/>
      <c r="E90" s="8">
        <f>[1]INDUSTRY!$G$81</f>
        <v>3833.386</v>
      </c>
      <c r="F90" s="8">
        <f>[1]INDUSTRY!$H$81</f>
        <v>1276.3750000000005</v>
      </c>
      <c r="G90" s="8">
        <f>[1]INDUSTRY!$I$81</f>
        <v>-582.86700000000019</v>
      </c>
      <c r="H90" s="8">
        <f>[1]INDUSTRY!K81</f>
        <v>5277</v>
      </c>
      <c r="I90" s="8">
        <f>[1]INDUSTRY!L81</f>
        <v>4312.5670000000009</v>
      </c>
      <c r="J90" s="8">
        <f>[1]INDUSTRY!M81</f>
        <v>-5040.0110000000004</v>
      </c>
      <c r="K90" s="8">
        <v>-654</v>
      </c>
      <c r="L90" s="8">
        <v>-5258.253999999999</v>
      </c>
      <c r="M90" s="8">
        <v>-205495.94499999998</v>
      </c>
      <c r="N90" s="8">
        <v>-760.15100000001257</v>
      </c>
      <c r="O90" s="8">
        <v>-4461.9590000000026</v>
      </c>
      <c r="P90" s="8">
        <v>5032.804999999993</v>
      </c>
    </row>
    <row r="91" spans="1:16" ht="15" thickBot="1" x14ac:dyDescent="0.35">
      <c r="A91" s="36"/>
      <c r="B91" s="38" t="s">
        <v>81</v>
      </c>
      <c r="C91" s="15"/>
      <c r="D91" s="15"/>
      <c r="E91" s="8">
        <f>[1]INDUSTRY!$G$82</f>
        <v>0</v>
      </c>
      <c r="F91" s="8">
        <f>[1]INDUSTRY!$H$82</f>
        <v>0</v>
      </c>
      <c r="G91" s="8">
        <f>[1]INDUSTRY!$I$82</f>
        <v>0</v>
      </c>
      <c r="H91" s="8">
        <f>[1]INDUSTRY!K82</f>
        <v>0</v>
      </c>
      <c r="I91" s="8">
        <f>[1]INDUSTRY!L82</f>
        <v>0</v>
      </c>
      <c r="J91" s="8">
        <f>[1]INDUSTRY!M82</f>
        <v>-12389</v>
      </c>
      <c r="K91" s="8">
        <v>0</v>
      </c>
      <c r="L91" s="8">
        <v>1842</v>
      </c>
      <c r="M91" s="8">
        <v>2939</v>
      </c>
      <c r="N91" s="8">
        <v>-3752</v>
      </c>
      <c r="O91" s="8">
        <v>-3412</v>
      </c>
      <c r="P91" s="8">
        <v>2013</v>
      </c>
    </row>
    <row r="92" spans="1:16" ht="15" thickBot="1" x14ac:dyDescent="0.35">
      <c r="A92" s="2" t="s">
        <v>59</v>
      </c>
      <c r="B92" s="39"/>
      <c r="C92" s="3"/>
      <c r="D92" s="3"/>
      <c r="E92" s="8">
        <f>[1]INDUSTRY!$G$83</f>
        <v>-343510</v>
      </c>
      <c r="F92" s="8">
        <f>[1]INDUSTRY!$H$83</f>
        <v>0</v>
      </c>
      <c r="G92" s="8">
        <f>[1]INDUSTRY!$I$83</f>
        <v>-136000</v>
      </c>
      <c r="H92" s="8">
        <f>[1]INDUSTRY!K83</f>
        <v>-192000</v>
      </c>
      <c r="I92" s="8">
        <f>[1]INDUSTRY!L83</f>
        <v>0</v>
      </c>
      <c r="J92" s="8">
        <f>[1]INDUSTRY!M83</f>
        <v>0</v>
      </c>
      <c r="K92" s="8">
        <v>0</v>
      </c>
      <c r="L92" s="8">
        <v>-360000</v>
      </c>
      <c r="M92" s="8">
        <v>-378714</v>
      </c>
      <c r="N92" s="8">
        <v>-80000</v>
      </c>
      <c r="O92" s="8">
        <v>-240000</v>
      </c>
      <c r="P92" s="8">
        <v>0</v>
      </c>
    </row>
    <row r="93" spans="1:16" ht="15" thickBot="1" x14ac:dyDescent="0.35">
      <c r="A93" s="40" t="s">
        <v>82</v>
      </c>
      <c r="B93" s="20"/>
      <c r="C93" s="20"/>
      <c r="D93" s="20"/>
      <c r="E93" s="8">
        <f>[1]INDUSTRY!$G$84</f>
        <v>-126331.89267000032</v>
      </c>
      <c r="F93" s="8">
        <f>[1]INDUSTRY!$H$84</f>
        <v>168019.06326000002</v>
      </c>
      <c r="G93" s="8">
        <f>[1]INDUSTRY!$I$84</f>
        <v>68614.640753672807</v>
      </c>
      <c r="H93" s="8">
        <f>[1]INDUSTRY!K84</f>
        <v>-8647.3059999999823</v>
      </c>
      <c r="I93" s="8">
        <f>[1]INDUSTRY!L84</f>
        <v>191676.44126999975</v>
      </c>
      <c r="J93" s="8">
        <f>[1]INDUSTRY!M84</f>
        <v>231031.43253000008</v>
      </c>
      <c r="K93" s="8">
        <v>202656.20033000014</v>
      </c>
      <c r="L93" s="8">
        <v>-169429.63616000005</v>
      </c>
      <c r="M93" s="8">
        <v>-391910.07673999981</v>
      </c>
      <c r="N93" s="8">
        <v>75645.915640000254</v>
      </c>
      <c r="O93" s="8">
        <v>-54544.119549999974</v>
      </c>
      <c r="P93" s="8">
        <v>296303.72801000002</v>
      </c>
    </row>
    <row r="94" spans="1:16" ht="15" thickBot="1" x14ac:dyDescent="0.35">
      <c r="A94" s="41" t="s">
        <v>83</v>
      </c>
      <c r="B94" s="10"/>
      <c r="C94" s="10"/>
      <c r="D94" s="10"/>
      <c r="E94" s="8">
        <f>[1]INDUSTRY!$G$85</f>
        <v>5971266</v>
      </c>
      <c r="F94" s="8">
        <f>[1]INDUSTRY!$H$85</f>
        <v>5973378</v>
      </c>
      <c r="G94" s="8">
        <f>[1]INDUSTRY!$I$85</f>
        <v>5967511.1860400001</v>
      </c>
      <c r="H94" s="8">
        <f>[1]INDUSTRY!K85</f>
        <v>5967510.1860400001</v>
      </c>
      <c r="I94" s="8">
        <f>[1]INDUSTRY!L85</f>
        <v>5967510.2870399999</v>
      </c>
      <c r="J94" s="8">
        <f>[1]INDUSTRY!M85</f>
        <v>5965914.2730400003</v>
      </c>
      <c r="K94" s="8">
        <v>6355418.2730400003</v>
      </c>
      <c r="L94" s="8">
        <v>6358414.27305</v>
      </c>
      <c r="M94" s="8">
        <v>6365725.27305</v>
      </c>
      <c r="N94" s="8">
        <v>6366534.27305</v>
      </c>
      <c r="O94" s="8">
        <v>6364933.1349999998</v>
      </c>
      <c r="P94" s="8">
        <v>6361076.1349999998</v>
      </c>
    </row>
    <row r="95" spans="1:16" ht="15" thickBot="1" x14ac:dyDescent="0.35">
      <c r="A95" s="50" t="s">
        <v>84</v>
      </c>
      <c r="B95" s="17"/>
      <c r="C95" s="17"/>
      <c r="D95" s="17"/>
      <c r="E95" s="8">
        <f>[1]INDUSTRY!$G$86</f>
        <v>5844934.10733</v>
      </c>
      <c r="F95" s="8">
        <f>[1]INDUSTRY!$H$86</f>
        <v>6012953.1705900002</v>
      </c>
      <c r="G95" s="8">
        <f>[1]INDUSTRY!$I$86</f>
        <v>6081567.8113436727</v>
      </c>
      <c r="H95" s="8">
        <f>[1]INDUSTRY!K86</f>
        <v>6072920.5053436728</v>
      </c>
      <c r="I95" s="8">
        <f>[1]INDUSTRY!L86</f>
        <v>6264596.9466136722</v>
      </c>
      <c r="J95" s="8">
        <f>[1]INDUSTRY!M86</f>
        <v>6495628.3791436721</v>
      </c>
      <c r="K95" s="8">
        <v>6558074.4733700007</v>
      </c>
      <c r="L95" s="8">
        <v>6388644.8372100005</v>
      </c>
      <c r="M95" s="8">
        <v>5996734.760470001</v>
      </c>
      <c r="N95" s="8">
        <v>6400007.1309900004</v>
      </c>
      <c r="O95" s="8">
        <v>6392079.0512699997</v>
      </c>
      <c r="P95" s="8">
        <v>6924558.8630100004</v>
      </c>
    </row>
    <row r="96" spans="1:16" ht="15" thickBot="1" x14ac:dyDescent="0.35">
      <c r="A96" s="36"/>
      <c r="B96" s="38"/>
      <c r="C96" s="15"/>
      <c r="D96" s="15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</row>
    <row r="97" spans="1:16" ht="15" thickBot="1" x14ac:dyDescent="0.35">
      <c r="A97" s="2" t="s">
        <v>60</v>
      </c>
      <c r="B97" s="39"/>
      <c r="C97" s="3"/>
      <c r="D97" s="3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</row>
    <row r="98" spans="1:16" ht="15" thickBot="1" x14ac:dyDescent="0.35">
      <c r="A98" s="16" t="s">
        <v>61</v>
      </c>
      <c r="B98" s="43"/>
      <c r="C98" s="43"/>
      <c r="D98" s="48"/>
      <c r="E98" s="25">
        <f t="shared" ref="E98:H98" si="42">+E99+E100</f>
        <v>6306</v>
      </c>
      <c r="F98" s="25">
        <f t="shared" si="42"/>
        <v>6272</v>
      </c>
      <c r="G98" s="25">
        <f t="shared" si="42"/>
        <v>6229</v>
      </c>
      <c r="H98" s="25">
        <f t="shared" si="42"/>
        <v>6163</v>
      </c>
      <c r="I98" s="25">
        <f t="shared" ref="I98:J98" si="43">+I99+I100</f>
        <v>6197</v>
      </c>
      <c r="J98" s="25">
        <f t="shared" si="43"/>
        <v>6192</v>
      </c>
      <c r="K98" s="25">
        <v>6241</v>
      </c>
      <c r="L98" s="25">
        <v>6230</v>
      </c>
      <c r="M98" s="25">
        <v>6274</v>
      </c>
      <c r="N98" s="25">
        <v>6271</v>
      </c>
      <c r="O98" s="25">
        <v>6273</v>
      </c>
      <c r="P98" s="25">
        <v>6295</v>
      </c>
    </row>
    <row r="99" spans="1:16" ht="15" thickBot="1" x14ac:dyDescent="0.35">
      <c r="A99" s="44"/>
      <c r="B99" s="45" t="s">
        <v>62</v>
      </c>
      <c r="C99" s="45"/>
      <c r="D99" s="46"/>
      <c r="E99" s="8">
        <f>[1]INDUSTRY!$G$90</f>
        <v>6013</v>
      </c>
      <c r="F99" s="8">
        <f>[1]INDUSTRY!$H$90</f>
        <v>6025</v>
      </c>
      <c r="G99" s="8">
        <f>[1]INDUSTRY!$I$90</f>
        <v>6019</v>
      </c>
      <c r="H99" s="8">
        <f>[1]INDUSTRY!K90</f>
        <v>6001</v>
      </c>
      <c r="I99" s="8">
        <f>[1]INDUSTRY!L90</f>
        <v>6034</v>
      </c>
      <c r="J99" s="8">
        <f>[1]INDUSTRY!M90</f>
        <v>5969</v>
      </c>
      <c r="K99" s="8">
        <v>6062</v>
      </c>
      <c r="L99" s="8">
        <v>6061</v>
      </c>
      <c r="M99" s="8">
        <v>6095</v>
      </c>
      <c r="N99" s="8">
        <v>6120</v>
      </c>
      <c r="O99" s="8">
        <v>6118</v>
      </c>
      <c r="P99" s="8">
        <v>6122</v>
      </c>
    </row>
    <row r="100" spans="1:16" ht="15" thickBot="1" x14ac:dyDescent="0.35">
      <c r="A100" s="44"/>
      <c r="B100" s="45" t="s">
        <v>63</v>
      </c>
      <c r="C100" s="45"/>
      <c r="D100" s="46"/>
      <c r="E100" s="8">
        <f>[1]INDUSTRY!$G$91</f>
        <v>293</v>
      </c>
      <c r="F100" s="8">
        <f>[1]INDUSTRY!$H$91</f>
        <v>247</v>
      </c>
      <c r="G100" s="8">
        <f>[1]INDUSTRY!$I$91</f>
        <v>210</v>
      </c>
      <c r="H100" s="8">
        <f>[1]INDUSTRY!K91</f>
        <v>162</v>
      </c>
      <c r="I100" s="8">
        <f>[1]INDUSTRY!L91</f>
        <v>163</v>
      </c>
      <c r="J100" s="8">
        <f>[1]INDUSTRY!M91</f>
        <v>223</v>
      </c>
      <c r="K100" s="8">
        <v>179</v>
      </c>
      <c r="L100" s="8">
        <v>169</v>
      </c>
      <c r="M100" s="8">
        <v>179</v>
      </c>
      <c r="N100" s="8">
        <v>151</v>
      </c>
      <c r="O100" s="8">
        <v>155</v>
      </c>
      <c r="P100" s="8">
        <v>173</v>
      </c>
    </row>
    <row r="101" spans="1:16" ht="15" thickBot="1" x14ac:dyDescent="0.35">
      <c r="A101" s="44" t="s">
        <v>64</v>
      </c>
      <c r="B101" s="45"/>
      <c r="C101" s="45"/>
      <c r="D101" s="46"/>
      <c r="E101" s="8">
        <f>[1]INDUSTRY!$G$92</f>
        <v>139</v>
      </c>
      <c r="F101" s="8">
        <f>[1]INDUSTRY!$H$92</f>
        <v>139</v>
      </c>
      <c r="G101" s="8">
        <f>[1]INDUSTRY!$I$92</f>
        <v>139</v>
      </c>
      <c r="H101" s="8">
        <f>[1]INDUSTRY!K92</f>
        <v>139</v>
      </c>
      <c r="I101" s="8">
        <f>[1]INDUSTRY!L92</f>
        <v>139</v>
      </c>
      <c r="J101" s="8">
        <f>[1]INDUSTRY!M92</f>
        <v>139</v>
      </c>
      <c r="K101" s="8">
        <v>139</v>
      </c>
      <c r="L101" s="8">
        <v>139</v>
      </c>
      <c r="M101" s="8">
        <v>139</v>
      </c>
      <c r="N101" s="8">
        <v>139</v>
      </c>
      <c r="O101" s="8">
        <v>139</v>
      </c>
      <c r="P101" s="8">
        <v>141</v>
      </c>
    </row>
    <row r="102" spans="1:16" ht="15" thickBot="1" x14ac:dyDescent="0.35">
      <c r="A102" s="14" t="s">
        <v>65</v>
      </c>
      <c r="B102" s="47"/>
      <c r="C102" s="47"/>
      <c r="D102" s="21"/>
      <c r="E102" s="8">
        <f>[1]INDUSTRY!$G$93</f>
        <v>62</v>
      </c>
      <c r="F102" s="8">
        <f>[1]INDUSTRY!$H$93</f>
        <v>63</v>
      </c>
      <c r="G102" s="8">
        <f>[1]INDUSTRY!$I$93</f>
        <v>63</v>
      </c>
      <c r="H102" s="8">
        <f>[1]INDUSTRY!K93</f>
        <v>63</v>
      </c>
      <c r="I102" s="8">
        <f>[1]INDUSTRY!L93</f>
        <v>63</v>
      </c>
      <c r="J102" s="8">
        <f>[1]INDUSTRY!M93</f>
        <v>63</v>
      </c>
      <c r="K102" s="8">
        <v>62</v>
      </c>
      <c r="L102" s="8">
        <v>62</v>
      </c>
      <c r="M102" s="8">
        <v>62</v>
      </c>
      <c r="N102" s="8">
        <v>62</v>
      </c>
      <c r="O102" s="8">
        <v>62</v>
      </c>
      <c r="P102" s="8">
        <v>62</v>
      </c>
    </row>
    <row r="103" spans="1:16" ht="15" thickBot="1" x14ac:dyDescent="0.35">
      <c r="A103" s="14" t="s">
        <v>85</v>
      </c>
      <c r="B103" s="47"/>
      <c r="C103" s="47"/>
      <c r="D103" s="21"/>
      <c r="E103" s="60">
        <f>[1]INDUSTRY!$G$94</f>
        <v>993</v>
      </c>
      <c r="F103" s="60">
        <f>[1]INDUSTRY!$H$94</f>
        <v>994</v>
      </c>
      <c r="G103" s="60">
        <f>[1]INDUSTRY!$I$94</f>
        <v>999</v>
      </c>
      <c r="H103" s="25">
        <f>[1]INDUSTRY!K94</f>
        <v>1001</v>
      </c>
      <c r="I103" s="25">
        <f>[1]INDUSTRY!L94</f>
        <v>1001</v>
      </c>
      <c r="J103" s="25">
        <f>[1]INDUSTRY!M94</f>
        <v>1015</v>
      </c>
      <c r="K103" s="25">
        <v>1020</v>
      </c>
      <c r="L103" s="25">
        <v>1025</v>
      </c>
      <c r="M103" s="25">
        <v>1032</v>
      </c>
      <c r="N103" s="25">
        <v>1048</v>
      </c>
      <c r="O103" s="25">
        <v>1057</v>
      </c>
      <c r="P103" s="25">
        <v>1068</v>
      </c>
    </row>
  </sheetData>
  <mergeCells count="20">
    <mergeCell ref="P11:P14"/>
    <mergeCell ref="J11:J14"/>
    <mergeCell ref="K11:K14"/>
    <mergeCell ref="A11:D14"/>
    <mergeCell ref="E11:E14"/>
    <mergeCell ref="F11:F14"/>
    <mergeCell ref="G11:G14"/>
    <mergeCell ref="H11:H14"/>
    <mergeCell ref="L11:L14"/>
    <mergeCell ref="M11:M14"/>
    <mergeCell ref="N11:N14"/>
    <mergeCell ref="O11:O14"/>
    <mergeCell ref="I11:I14"/>
    <mergeCell ref="A5:P5"/>
    <mergeCell ref="A6:P6"/>
    <mergeCell ref="A7:P7"/>
    <mergeCell ref="E9:G10"/>
    <mergeCell ref="H9:J10"/>
    <mergeCell ref="K9:M10"/>
    <mergeCell ref="N9:P10"/>
  </mergeCells>
  <pageMargins left="0.7" right="0.7" top="0.75" bottom="0.75" header="0.3" footer="0.3"/>
  <pageSetup paperSize="9" scale="46" orientation="portrait" r:id="rId1"/>
  <headerFooter>
    <oddFooter>&amp;L_x000D_&amp;1#&amp;"Calibri"&amp;10&amp;K000000 Public</oddFooter>
  </headerFooter>
  <drawing r:id="rId2"/>
</worksheet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shi432</dc:creator>
  <cp:lastModifiedBy>Andreas, Aili</cp:lastModifiedBy>
  <cp:lastPrinted>2017-11-14T14:27:11Z</cp:lastPrinted>
  <dcterms:created xsi:type="dcterms:W3CDTF">2009-09-23T07:18:32Z</dcterms:created>
  <dcterms:modified xsi:type="dcterms:W3CDTF">2024-09-04T08:57:26Z</dcterms:modified>
</cp:coreProperties>
</file>