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BONUSERS.bon.com.na.root\Departments\Supervison\Reg&amp;anal\WEBSITE DATA\Aggregated industry\Excel document 2021\PDFs\Dec\Excel sheet\"/>
    </mc:Choice>
  </mc:AlternateContent>
  <xr:revisionPtr revIDLastSave="0" documentId="13_ncr:1_{8590F0AD-BF7C-49A0-810C-16840EEF5417}" xr6:coauthVersionLast="47" xr6:coauthVersionMax="47" xr10:uidLastSave="{00000000-0000-0000-0000-000000000000}"/>
  <bookViews>
    <workbookView xWindow="22932" yWindow="4848" windowWidth="23256" windowHeight="12456" xr2:uid="{00000000-000D-0000-FFFF-FFFF00000000}"/>
  </bookViews>
  <sheets>
    <sheet name="2021" sheetId="22" r:id="rId1"/>
  </sheets>
  <definedNames>
    <definedName name="_xlnm.Print_Area" localSheetId="0">'2021'!$B$2:$Q$105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85" i="22" l="1"/>
  <c r="Q75" i="22"/>
  <c r="Q70" i="22"/>
  <c r="Q65" i="22"/>
  <c r="Q61" i="22"/>
  <c r="Q60" i="22" s="1"/>
  <c r="Q54" i="22"/>
  <c r="Q35" i="22"/>
  <c r="Q17" i="22"/>
  <c r="P85" i="22"/>
  <c r="P70" i="22"/>
  <c r="O85" i="22"/>
  <c r="O70" i="22"/>
  <c r="O61" i="22"/>
  <c r="O60" i="22" s="1"/>
  <c r="Q51" i="22" l="1"/>
  <c r="Q84" i="22" s="1"/>
  <c r="Q89" i="22" s="1"/>
  <c r="P17" i="22"/>
  <c r="P61" i="22"/>
  <c r="P60" i="22" s="1"/>
  <c r="O17" i="22"/>
  <c r="O35" i="22"/>
  <c r="O54" i="22"/>
  <c r="O65" i="22"/>
  <c r="O75" i="22"/>
  <c r="P35" i="22"/>
  <c r="P54" i="22"/>
  <c r="P65" i="22"/>
  <c r="P75" i="22"/>
  <c r="M85" i="22"/>
  <c r="M70" i="22"/>
  <c r="L61" i="22"/>
  <c r="L60" i="22" s="1"/>
  <c r="N61" i="22"/>
  <c r="L65" i="22"/>
  <c r="P51" i="22" l="1"/>
  <c r="P84" i="22"/>
  <c r="P89" i="22" s="1"/>
  <c r="L85" i="22"/>
  <c r="M65" i="22"/>
  <c r="N85" i="22"/>
  <c r="O51" i="22"/>
  <c r="O84" i="22" s="1"/>
  <c r="O89" i="22" s="1"/>
  <c r="M17" i="22"/>
  <c r="M51" i="22" s="1"/>
  <c r="M54" i="22"/>
  <c r="M75" i="22"/>
  <c r="L35" i="22"/>
  <c r="L54" i="22"/>
  <c r="M35" i="22"/>
  <c r="N17" i="22"/>
  <c r="N65" i="22"/>
  <c r="N75" i="22"/>
  <c r="N35" i="22"/>
  <c r="L75" i="22"/>
  <c r="N54" i="22"/>
  <c r="N60" i="22"/>
  <c r="L70" i="22"/>
  <c r="M61" i="22"/>
  <c r="M60" i="22" s="1"/>
  <c r="L17" i="22"/>
  <c r="N70" i="22"/>
  <c r="F17" i="22"/>
  <c r="K85" i="22"/>
  <c r="J85" i="22"/>
  <c r="I85" i="22"/>
  <c r="H85" i="22"/>
  <c r="G85" i="22"/>
  <c r="F85" i="22"/>
  <c r="K75" i="22"/>
  <c r="J75" i="22"/>
  <c r="I75" i="22"/>
  <c r="H75" i="22"/>
  <c r="G75" i="22"/>
  <c r="F75" i="22"/>
  <c r="K70" i="22"/>
  <c r="J70" i="22"/>
  <c r="I70" i="22"/>
  <c r="H70" i="22"/>
  <c r="G70" i="22"/>
  <c r="F70" i="22"/>
  <c r="K65" i="22"/>
  <c r="J65" i="22"/>
  <c r="I65" i="22"/>
  <c r="H65" i="22"/>
  <c r="G65" i="22"/>
  <c r="F65" i="22"/>
  <c r="K61" i="22"/>
  <c r="K60" i="22" s="1"/>
  <c r="J61" i="22"/>
  <c r="J60" i="22" s="1"/>
  <c r="I61" i="22"/>
  <c r="I60" i="22" s="1"/>
  <c r="H61" i="22"/>
  <c r="H60" i="22" s="1"/>
  <c r="G61" i="22"/>
  <c r="G60" i="22" s="1"/>
  <c r="F61" i="22"/>
  <c r="F60" i="22" s="1"/>
  <c r="K54" i="22"/>
  <c r="J54" i="22"/>
  <c r="I54" i="22"/>
  <c r="H54" i="22"/>
  <c r="G54" i="22"/>
  <c r="F54" i="22"/>
  <c r="K35" i="22"/>
  <c r="J35" i="22"/>
  <c r="I35" i="22"/>
  <c r="H35" i="22"/>
  <c r="G35" i="22"/>
  <c r="F35" i="22"/>
  <c r="K17" i="22"/>
  <c r="J17" i="22"/>
  <c r="I17" i="22"/>
  <c r="H17" i="22"/>
  <c r="G17" i="22"/>
  <c r="L51" i="22" l="1"/>
  <c r="L84" i="22" s="1"/>
  <c r="L89" i="22" s="1"/>
  <c r="M84" i="22"/>
  <c r="M89" i="22" s="1"/>
  <c r="K51" i="22"/>
  <c r="K84" i="22" s="1"/>
  <c r="K89" i="22" s="1"/>
  <c r="J51" i="22"/>
  <c r="J84" i="22" s="1"/>
  <c r="J89" i="22" s="1"/>
  <c r="N51" i="22"/>
  <c r="N84" i="22" s="1"/>
  <c r="N89" i="22" s="1"/>
  <c r="G51" i="22"/>
  <c r="G84" i="22" s="1"/>
  <c r="G89" i="22" s="1"/>
  <c r="H51" i="22"/>
  <c r="H84" i="22" s="1"/>
  <c r="H89" i="22" s="1"/>
  <c r="I51" i="22"/>
  <c r="I84" i="22" s="1"/>
  <c r="I89" i="22" s="1"/>
  <c r="F51" i="22"/>
  <c r="F84" i="22" s="1"/>
  <c r="F89" i="22" s="1"/>
</calcChain>
</file>

<file path=xl/sharedStrings.xml><?xml version="1.0" encoding="utf-8"?>
<sst xmlns="http://schemas.openxmlformats.org/spreadsheetml/2006/main" count="103" uniqueCount="92">
  <si>
    <t xml:space="preserve">                                                  '(All amounts to be rounded off to the nearest N$'000)</t>
  </si>
  <si>
    <t xml:space="preserve"> </t>
  </si>
  <si>
    <t>ITEM DESCRIPTION</t>
  </si>
  <si>
    <t>Interest income from loans and advances and deposits placed</t>
  </si>
  <si>
    <t xml:space="preserve">                 </t>
  </si>
  <si>
    <t>Balances with Bank of Namibia</t>
  </si>
  <si>
    <t>Balances with banks</t>
  </si>
  <si>
    <t xml:space="preserve">Loans to banks - repayable in legal tender </t>
  </si>
  <si>
    <t>Instalment debtors, hire purchase, suspensive sales and leases</t>
  </si>
  <si>
    <t xml:space="preserve">Loans to banks - repayable in foreign currencies </t>
  </si>
  <si>
    <t xml:space="preserve">Loans to non-banks - repayable in foreign currencies </t>
  </si>
  <si>
    <t>Overdraft</t>
  </si>
  <si>
    <t>Personal loans</t>
  </si>
  <si>
    <t>Fixed term loans</t>
  </si>
  <si>
    <t>Loans granted under resale agreement</t>
  </si>
  <si>
    <t xml:space="preserve">Credit card debtors </t>
  </si>
  <si>
    <t>Other loans and advances</t>
  </si>
  <si>
    <t xml:space="preserve">Acknowledgement of debts discounted </t>
  </si>
  <si>
    <t>Interest expense in respect of deposits and loans received</t>
  </si>
  <si>
    <t>Preference shares held to provide credit</t>
  </si>
  <si>
    <t>Savings deposits</t>
  </si>
  <si>
    <t>Intragroup deposits</t>
  </si>
  <si>
    <t>Fixed and notice deposits</t>
  </si>
  <si>
    <t>Interbank deposits</t>
  </si>
  <si>
    <t>Intragroup borrowings</t>
  </si>
  <si>
    <t>Interbank borrowings</t>
  </si>
  <si>
    <t>Loans received under repurchase agreement</t>
  </si>
  <si>
    <t>Balances due to Bank of Namibia</t>
  </si>
  <si>
    <t>Debt instruments issued</t>
  </si>
  <si>
    <t>Other borrowings</t>
  </si>
  <si>
    <t>Net interest income</t>
  </si>
  <si>
    <t xml:space="preserve">Negotiable certificates of deposits </t>
  </si>
  <si>
    <t>Foreign currency deposits</t>
  </si>
  <si>
    <t>Equities</t>
  </si>
  <si>
    <t>Foreign currency loans received</t>
  </si>
  <si>
    <t xml:space="preserve">Provisions and Write-offs </t>
  </si>
  <si>
    <t xml:space="preserve">Specific loan loss provisions- </t>
  </si>
  <si>
    <t xml:space="preserve">Bad debts directly written-off </t>
  </si>
  <si>
    <t>Net interest suspended</t>
  </si>
  <si>
    <t>Other</t>
  </si>
  <si>
    <t>General provisions</t>
  </si>
  <si>
    <t xml:space="preserve">Other provisions </t>
  </si>
  <si>
    <t>Transaction-based banking-related fee income</t>
  </si>
  <si>
    <t xml:space="preserve">Other Operating Income </t>
  </si>
  <si>
    <t>Knowledge-based fee income</t>
  </si>
  <si>
    <t>Other operating expenses</t>
  </si>
  <si>
    <t>Directors fees and remuneration</t>
  </si>
  <si>
    <t>Marketing</t>
  </si>
  <si>
    <t>Fee income</t>
  </si>
  <si>
    <t>Auditing</t>
  </si>
  <si>
    <t>Consultancy and management fees</t>
  </si>
  <si>
    <t>Other sundry income</t>
  </si>
  <si>
    <t>Occupancy expenses</t>
  </si>
  <si>
    <t>Administration and other overheads</t>
  </si>
  <si>
    <t>Taxation</t>
  </si>
  <si>
    <t>Current</t>
  </si>
  <si>
    <t>Deferred</t>
  </si>
  <si>
    <t>Gross-up adjustment</t>
  </si>
  <si>
    <t>Net income after tax</t>
  </si>
  <si>
    <t>Dividends paid or proposed</t>
  </si>
  <si>
    <t>Memorandum items:</t>
  </si>
  <si>
    <t>Number of personnel in employ at end of month</t>
  </si>
  <si>
    <t>Permanent personnel</t>
  </si>
  <si>
    <t>Temporary personnel</t>
  </si>
  <si>
    <t>Number of branches at end of month</t>
  </si>
  <si>
    <t>Number of agencies at end of month</t>
  </si>
  <si>
    <t>Short-term negotiable securities</t>
  </si>
  <si>
    <t>Residential mortgages</t>
  </si>
  <si>
    <t>Commercial real estate morgages</t>
  </si>
  <si>
    <t>Current accounts</t>
  </si>
  <si>
    <t>Call deposits</t>
  </si>
  <si>
    <t xml:space="preserve">Net trading income </t>
  </si>
  <si>
    <t>Fixed income</t>
  </si>
  <si>
    <t>Derivative instruments</t>
  </si>
  <si>
    <t>Income from non-traded securities</t>
  </si>
  <si>
    <t>Staff costs</t>
  </si>
  <si>
    <t>Depreciation and amortixation</t>
  </si>
  <si>
    <t>Net income before tax</t>
  </si>
  <si>
    <t>Extraordinary items</t>
  </si>
  <si>
    <t>Associate income/(expenditure - AC 110</t>
  </si>
  <si>
    <t>Reserves - Transfers to</t>
  </si>
  <si>
    <t>Transfers from</t>
  </si>
  <si>
    <t>RETAINED INCOME FOR THE PERIOD</t>
  </si>
  <si>
    <t>RETAINED INCOME AT BEGINNING OF THE PERIOD</t>
  </si>
  <si>
    <t>RETAINED INCOME AT END OF THE PERIOD</t>
  </si>
  <si>
    <t>Number of ATMs and mini-ATMs  at end of month</t>
  </si>
  <si>
    <t>First Quarter</t>
  </si>
  <si>
    <t>Second Quarter</t>
  </si>
  <si>
    <t>Third Quarter</t>
  </si>
  <si>
    <t>Fourth Quarter</t>
  </si>
  <si>
    <t xml:space="preserve">         AGGREGATED INCOME STATEMENT (BIR-201)</t>
  </si>
  <si>
    <t xml:space="preserve">          QUARTERLY FIGURES FOR THE YEAR 2021 (N$'000)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</si>
</sst>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5" formatCode="_(* #,##0.00_);_(* \(#,##0.00\);_(* &quot;-&quot;??_);_(@_)"/>
    <numFmt numFmtId="166" formatCode="_ * #,##0.00_ ;_ * \-#,##0.00_ ;_ * &quot;-&quot;??_ ;_ @_ "/>
    <numFmt numFmtId="168" formatCode="_ * #,##0_ ;_ * \-#,##0_ ;_ * &quot;-&quot;??_ ;_ @_ "/>
    <numFmt numFmtId="169" formatCode="#,##0_ ;\-#,##0\ 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i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i/>
      <sz val="10"/>
      <color indexed="8"/>
      <name val="Arial"/>
      <family val="2"/>
    </font>
    <font>
      <b/>
      <sz val="14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indexed="8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3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8"/>
      </bottom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6" fontId="10" fillId="0" borderId="0" applyFont="0" applyFill="0" applyBorder="0" applyAlignment="0" applyProtection="0"/>
  </cellStyleXfs>
  <cellXfs count="92">
    <xf numFmtId="0" fontId="0" fillId="0" borderId="0" xfId="0"/>
    <xf numFmtId="0" fontId="2" fillId="0" borderId="0" xfId="1" applyFont="1" applyAlignment="1" applyProtection="1">
      <alignment horizontal="center"/>
      <protection hidden="1"/>
    </xf>
    <xf numFmtId="168" fontId="0" fillId="0" borderId="0" xfId="0" applyNumberFormat="1"/>
    <xf numFmtId="0" fontId="4" fillId="3" borderId="26" xfId="1" applyFont="1" applyFill="1" applyBorder="1" applyProtection="1">
      <protection hidden="1"/>
    </xf>
    <xf numFmtId="0" fontId="1" fillId="3" borderId="13" xfId="1" applyFill="1" applyBorder="1" applyProtection="1">
      <protection hidden="1"/>
    </xf>
    <xf numFmtId="169" fontId="6" fillId="3" borderId="4" xfId="3" applyNumberFormat="1" applyFont="1" applyFill="1" applyBorder="1"/>
    <xf numFmtId="168" fontId="6" fillId="3" borderId="4" xfId="3" applyNumberFormat="1" applyFont="1" applyFill="1" applyBorder="1"/>
    <xf numFmtId="0" fontId="4" fillId="3" borderId="2" xfId="1" applyFont="1" applyFill="1" applyBorder="1" applyProtection="1">
      <protection hidden="1"/>
    </xf>
    <xf numFmtId="0" fontId="1" fillId="3" borderId="3" xfId="1" applyFill="1" applyBorder="1" applyProtection="1">
      <protection hidden="1"/>
    </xf>
    <xf numFmtId="168" fontId="8" fillId="3" borderId="4" xfId="3" applyNumberFormat="1" applyFont="1" applyFill="1" applyBorder="1"/>
    <xf numFmtId="0" fontId="4" fillId="3" borderId="14" xfId="1" applyFont="1" applyFill="1" applyBorder="1" applyProtection="1">
      <protection hidden="1"/>
    </xf>
    <xf numFmtId="0" fontId="1" fillId="3" borderId="15" xfId="1" applyFill="1" applyBorder="1" applyProtection="1">
      <protection hidden="1"/>
    </xf>
    <xf numFmtId="0" fontId="1" fillId="3" borderId="14" xfId="1" applyFill="1" applyBorder="1" applyProtection="1">
      <protection hidden="1"/>
    </xf>
    <xf numFmtId="0" fontId="1" fillId="3" borderId="32" xfId="1" applyFill="1" applyBorder="1" applyProtection="1">
      <protection hidden="1"/>
    </xf>
    <xf numFmtId="0" fontId="1" fillId="3" borderId="16" xfId="1" applyFill="1" applyBorder="1" applyProtection="1">
      <protection hidden="1"/>
    </xf>
    <xf numFmtId="0" fontId="1" fillId="3" borderId="28" xfId="1" applyFill="1" applyBorder="1" applyProtection="1">
      <protection hidden="1"/>
    </xf>
    <xf numFmtId="0" fontId="1" fillId="3" borderId="9" xfId="1" applyFill="1" applyBorder="1" applyProtection="1">
      <protection hidden="1"/>
    </xf>
    <xf numFmtId="0" fontId="1" fillId="3" borderId="27" xfId="1" applyFill="1" applyBorder="1" applyProtection="1">
      <protection hidden="1"/>
    </xf>
    <xf numFmtId="0" fontId="1" fillId="3" borderId="21" xfId="1" applyFill="1" applyBorder="1" applyProtection="1">
      <protection hidden="1"/>
    </xf>
    <xf numFmtId="0" fontId="1" fillId="3" borderId="24" xfId="1" applyFill="1" applyBorder="1" applyProtection="1">
      <protection hidden="1"/>
    </xf>
    <xf numFmtId="0" fontId="1" fillId="3" borderId="5" xfId="1" applyFill="1" applyBorder="1" applyProtection="1">
      <protection hidden="1"/>
    </xf>
    <xf numFmtId="0" fontId="1" fillId="3" borderId="0" xfId="1" applyFill="1" applyProtection="1">
      <protection hidden="1"/>
    </xf>
    <xf numFmtId="0" fontId="1" fillId="3" borderId="20" xfId="1" applyFill="1" applyBorder="1" applyProtection="1">
      <protection hidden="1"/>
    </xf>
    <xf numFmtId="0" fontId="1" fillId="3" borderId="23" xfId="1" applyFill="1" applyBorder="1" applyProtection="1">
      <protection hidden="1"/>
    </xf>
    <xf numFmtId="3" fontId="8" fillId="3" borderId="31" xfId="0" applyNumberFormat="1" applyFont="1" applyFill="1" applyBorder="1"/>
    <xf numFmtId="0" fontId="4" fillId="3" borderId="5" xfId="1" applyFont="1" applyFill="1" applyBorder="1" applyProtection="1">
      <protection hidden="1"/>
    </xf>
    <xf numFmtId="168" fontId="8" fillId="3" borderId="31" xfId="3" applyNumberFormat="1" applyFont="1" applyFill="1" applyBorder="1"/>
    <xf numFmtId="0" fontId="4" fillId="3" borderId="17" xfId="1" applyFont="1" applyFill="1" applyBorder="1" applyProtection="1">
      <protection hidden="1"/>
    </xf>
    <xf numFmtId="0" fontId="1" fillId="3" borderId="18" xfId="1" applyFill="1" applyBorder="1" applyProtection="1">
      <protection hidden="1"/>
    </xf>
    <xf numFmtId="0" fontId="1" fillId="3" borderId="2" xfId="1" applyFill="1" applyBorder="1" applyProtection="1">
      <protection hidden="1"/>
    </xf>
    <xf numFmtId="0" fontId="9" fillId="3" borderId="3" xfId="1" applyFont="1" applyFill="1" applyBorder="1" applyProtection="1">
      <protection hidden="1"/>
    </xf>
    <xf numFmtId="168" fontId="6" fillId="3" borderId="31" xfId="3" applyNumberFormat="1" applyFont="1" applyFill="1" applyBorder="1"/>
    <xf numFmtId="0" fontId="1" fillId="3" borderId="22" xfId="1" applyFill="1" applyBorder="1" applyProtection="1">
      <protection hidden="1"/>
    </xf>
    <xf numFmtId="0" fontId="1" fillId="3" borderId="34" xfId="1" applyFill="1" applyBorder="1" applyProtection="1">
      <protection hidden="1"/>
    </xf>
    <xf numFmtId="0" fontId="1" fillId="3" borderId="25" xfId="1" applyFill="1" applyBorder="1" applyProtection="1">
      <protection hidden="1"/>
    </xf>
    <xf numFmtId="0" fontId="4" fillId="3" borderId="28" xfId="1" applyFont="1" applyFill="1" applyBorder="1" applyProtection="1">
      <protection hidden="1"/>
    </xf>
    <xf numFmtId="0" fontId="4" fillId="3" borderId="27" xfId="1" applyFont="1" applyFill="1" applyBorder="1" applyProtection="1">
      <protection hidden="1"/>
    </xf>
    <xf numFmtId="0" fontId="5" fillId="3" borderId="9" xfId="1" applyFont="1" applyFill="1" applyBorder="1" applyProtection="1">
      <protection hidden="1"/>
    </xf>
    <xf numFmtId="0" fontId="5" fillId="3" borderId="13" xfId="1" applyFont="1" applyFill="1" applyBorder="1" applyProtection="1">
      <protection hidden="1"/>
    </xf>
    <xf numFmtId="0" fontId="7" fillId="3" borderId="5" xfId="1" applyFont="1" applyFill="1" applyBorder="1" applyProtection="1">
      <protection hidden="1"/>
    </xf>
    <xf numFmtId="168" fontId="7" fillId="4" borderId="31" xfId="3" applyNumberFormat="1" applyFont="1" applyFill="1" applyBorder="1" applyProtection="1"/>
    <xf numFmtId="0" fontId="1" fillId="3" borderId="6" xfId="1" applyFill="1" applyBorder="1" applyProtection="1">
      <protection hidden="1"/>
    </xf>
    <xf numFmtId="0" fontId="1" fillId="3" borderId="10" xfId="1" applyFill="1" applyBorder="1" applyProtection="1">
      <protection hidden="1"/>
    </xf>
    <xf numFmtId="0" fontId="1" fillId="3" borderId="11" xfId="1" applyFill="1" applyBorder="1" applyProtection="1">
      <protection hidden="1"/>
    </xf>
    <xf numFmtId="0" fontId="1" fillId="3" borderId="12" xfId="1" applyFill="1" applyBorder="1" applyProtection="1">
      <protection hidden="1"/>
    </xf>
    <xf numFmtId="0" fontId="1" fillId="3" borderId="19" xfId="1" applyFill="1" applyBorder="1" applyProtection="1">
      <protection hidden="1"/>
    </xf>
    <xf numFmtId="0" fontId="1" fillId="3" borderId="7" xfId="1" applyFill="1" applyBorder="1" applyProtection="1">
      <protection hidden="1"/>
    </xf>
    <xf numFmtId="3" fontId="8" fillId="3" borderId="5" xfId="0" applyNumberFormat="1" applyFont="1" applyFill="1" applyBorder="1"/>
    <xf numFmtId="0" fontId="7" fillId="3" borderId="27" xfId="1" applyFont="1" applyFill="1" applyBorder="1" applyProtection="1">
      <protection hidden="1"/>
    </xf>
    <xf numFmtId="0" fontId="4" fillId="5" borderId="0" xfId="1" applyFont="1" applyFill="1" applyProtection="1">
      <protection hidden="1"/>
    </xf>
    <xf numFmtId="15" fontId="11" fillId="5" borderId="0" xfId="1" applyNumberFormat="1" applyFont="1" applyFill="1" applyAlignment="1" applyProtection="1">
      <alignment horizontal="center"/>
      <protection hidden="1"/>
    </xf>
    <xf numFmtId="0" fontId="1" fillId="5" borderId="9" xfId="1" applyFill="1" applyBorder="1" applyProtection="1">
      <protection hidden="1"/>
    </xf>
    <xf numFmtId="0" fontId="8" fillId="5" borderId="0" xfId="0" applyFont="1" applyFill="1"/>
    <xf numFmtId="0" fontId="8" fillId="3" borderId="5" xfId="0" applyFont="1" applyFill="1" applyBorder="1"/>
    <xf numFmtId="0" fontId="8" fillId="3" borderId="0" xfId="0" applyFont="1" applyFill="1"/>
    <xf numFmtId="0" fontId="1" fillId="3" borderId="36" xfId="1" applyFill="1" applyBorder="1" applyProtection="1">
      <protection hidden="1"/>
    </xf>
    <xf numFmtId="0" fontId="1" fillId="3" borderId="37" xfId="1" applyFill="1" applyBorder="1" applyProtection="1">
      <protection hidden="1"/>
    </xf>
    <xf numFmtId="0" fontId="1" fillId="3" borderId="38" xfId="1" applyFill="1" applyBorder="1" applyProtection="1">
      <protection hidden="1"/>
    </xf>
    <xf numFmtId="168" fontId="6" fillId="3" borderId="30" xfId="3" applyNumberFormat="1" applyFont="1" applyFill="1" applyBorder="1"/>
    <xf numFmtId="168" fontId="6" fillId="3" borderId="11" xfId="3" applyNumberFormat="1" applyFont="1" applyFill="1" applyBorder="1"/>
    <xf numFmtId="0" fontId="12" fillId="0" borderId="0" xfId="0" applyFont="1"/>
    <xf numFmtId="0" fontId="0" fillId="7" borderId="0" xfId="0" applyFill="1"/>
    <xf numFmtId="169" fontId="8" fillId="3" borderId="4" xfId="3" applyNumberFormat="1" applyFont="1" applyFill="1" applyBorder="1"/>
    <xf numFmtId="169" fontId="8" fillId="8" borderId="4" xfId="3" applyNumberFormat="1" applyFont="1" applyFill="1" applyBorder="1"/>
    <xf numFmtId="0" fontId="2" fillId="2" borderId="0" xfId="1" applyFont="1" applyFill="1" applyAlignment="1" applyProtection="1">
      <alignment horizontal="center"/>
      <protection hidden="1"/>
    </xf>
    <xf numFmtId="0" fontId="3" fillId="2" borderId="0" xfId="0" applyFont="1" applyFill="1"/>
    <xf numFmtId="0" fontId="4" fillId="6" borderId="2" xfId="1" applyFont="1" applyFill="1" applyBorder="1" applyAlignment="1" applyProtection="1">
      <alignment horizontal="center" vertical="center"/>
      <protection hidden="1"/>
    </xf>
    <xf numFmtId="0" fontId="4" fillId="6" borderId="3" xfId="1" applyFont="1" applyFill="1" applyBorder="1" applyAlignment="1" applyProtection="1">
      <alignment horizontal="center" vertical="center"/>
      <protection hidden="1"/>
    </xf>
    <xf numFmtId="0" fontId="4" fillId="6" borderId="5" xfId="1" applyFont="1" applyFill="1" applyBorder="1" applyAlignment="1" applyProtection="1">
      <alignment horizontal="center" vertical="center"/>
      <protection hidden="1"/>
    </xf>
    <xf numFmtId="0" fontId="4" fillId="6" borderId="0" xfId="1" applyFont="1" applyFill="1" applyAlignment="1" applyProtection="1">
      <alignment horizontal="center" vertical="center"/>
      <protection hidden="1"/>
    </xf>
    <xf numFmtId="0" fontId="4" fillId="6" borderId="28" xfId="1" applyFont="1" applyFill="1" applyBorder="1" applyAlignment="1" applyProtection="1">
      <alignment horizontal="center" vertical="center"/>
      <protection hidden="1"/>
    </xf>
    <xf numFmtId="0" fontId="4" fillId="6" borderId="9" xfId="1" applyFont="1" applyFill="1" applyBorder="1" applyAlignment="1" applyProtection="1">
      <alignment horizontal="center" vertical="center"/>
      <protection hidden="1"/>
    </xf>
    <xf numFmtId="16" fontId="5" fillId="5" borderId="4" xfId="1" applyNumberFormat="1" applyFont="1" applyFill="1" applyBorder="1" applyAlignment="1" applyProtection="1">
      <alignment horizontal="center" vertical="center"/>
      <protection hidden="1"/>
    </xf>
    <xf numFmtId="16" fontId="5" fillId="5" borderId="8" xfId="1" applyNumberFormat="1" applyFont="1" applyFill="1" applyBorder="1" applyAlignment="1" applyProtection="1">
      <alignment horizontal="center" vertical="center"/>
      <protection hidden="1"/>
    </xf>
    <xf numFmtId="16" fontId="5" fillId="5" borderId="30" xfId="1" applyNumberFormat="1" applyFont="1" applyFill="1" applyBorder="1" applyAlignment="1" applyProtection="1">
      <alignment horizontal="center" vertical="center"/>
      <protection hidden="1"/>
    </xf>
    <xf numFmtId="0" fontId="5" fillId="5" borderId="2" xfId="1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28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5" fillId="5" borderId="3" xfId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center" vertical="center"/>
    </xf>
    <xf numFmtId="0" fontId="5" fillId="5" borderId="28" xfId="1" applyFont="1" applyFill="1" applyBorder="1" applyAlignment="1">
      <alignment horizontal="center" vertical="center"/>
    </xf>
    <xf numFmtId="0" fontId="5" fillId="5" borderId="9" xfId="1" applyFont="1" applyFill="1" applyBorder="1" applyAlignment="1">
      <alignment horizontal="center" vertical="center"/>
    </xf>
    <xf numFmtId="0" fontId="5" fillId="5" borderId="29" xfId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29" xfId="0" applyFill="1" applyBorder="1" applyAlignment="1">
      <alignment horizontal="center" vertical="center"/>
    </xf>
    <xf numFmtId="0" fontId="4" fillId="3" borderId="26" xfId="1" applyFont="1" applyFill="1" applyBorder="1" applyAlignment="1" applyProtection="1">
      <alignment horizontal="left" vertical="top" wrapText="1"/>
      <protection hidden="1"/>
    </xf>
    <xf numFmtId="0" fontId="4" fillId="3" borderId="13" xfId="1" applyFont="1" applyFill="1" applyBorder="1" applyAlignment="1" applyProtection="1">
      <alignment horizontal="left" vertical="top" wrapText="1"/>
      <protection hidden="1"/>
    </xf>
    <xf numFmtId="0" fontId="4" fillId="3" borderId="35" xfId="1" applyFont="1" applyFill="1" applyBorder="1" applyAlignment="1" applyProtection="1">
      <alignment horizontal="left" vertical="top" wrapText="1"/>
      <protection hidden="1"/>
    </xf>
    <xf numFmtId="0" fontId="1" fillId="3" borderId="37" xfId="1" applyFill="1" applyBorder="1" applyAlignment="1" applyProtection="1">
      <alignment horizontal="left" wrapText="1"/>
      <protection hidden="1"/>
    </xf>
    <xf numFmtId="0" fontId="1" fillId="3" borderId="38" xfId="1" applyFill="1" applyBorder="1" applyAlignment="1" applyProtection="1">
      <alignment horizontal="left" wrapText="1"/>
      <protection hidden="1"/>
    </xf>
    <xf numFmtId="0" fontId="4" fillId="3" borderId="33" xfId="1" applyFont="1" applyFill="1" applyBorder="1" applyAlignment="1" applyProtection="1">
      <alignment horizontal="left" vertical="top" wrapText="1"/>
      <protection hidden="1"/>
    </xf>
  </cellXfs>
  <cellStyles count="4">
    <cellStyle name="Comma" xfId="3" builtinId="3"/>
    <cellStyle name="Comma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9" defaultPivotStyle="PivotStyleLight16"/>
  <colors>
    <mruColors>
      <color rgb="FF6F0B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151040</xdr:colOff>
      <xdr:row>1</xdr:row>
      <xdr:rowOff>81643</xdr:rowOff>
    </xdr:from>
    <xdr:to>
      <xdr:col>10</xdr:col>
      <xdr:colOff>262662</xdr:colOff>
      <xdr:row>5</xdr:row>
      <xdr:rowOff>148318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56515" y="272143"/>
          <a:ext cx="1963282" cy="866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899FD-B8A8-49EB-A021-12E407F9B2DC}">
  <sheetPr>
    <pageSetUpPr fitToPage="1"/>
  </sheetPr>
  <dimension ref="B2:Q108"/>
  <sheetViews>
    <sheetView tabSelected="1" view="pageBreakPreview" topLeftCell="A74" zoomScale="70" zoomScaleNormal="70" zoomScaleSheetLayoutView="70" zoomScalePageLayoutView="60" workbookViewId="0">
      <selection activeCell="K87" sqref="K87"/>
    </sheetView>
  </sheetViews>
  <sheetFormatPr defaultRowHeight="15" x14ac:dyDescent="0.25"/>
  <cols>
    <col min="1" max="1" width="2.5703125" customWidth="1"/>
    <col min="2" max="2" width="3.140625" customWidth="1"/>
    <col min="5" max="5" width="26.42578125" customWidth="1"/>
    <col min="6" max="6" width="11.85546875" customWidth="1"/>
    <col min="7" max="7" width="11.5703125" bestFit="1" customWidth="1"/>
    <col min="8" max="8" width="11.7109375" customWidth="1"/>
    <col min="9" max="9" width="11.42578125" customWidth="1"/>
    <col min="10" max="10" width="16.5703125" customWidth="1"/>
    <col min="11" max="11" width="11" bestFit="1" customWidth="1"/>
    <col min="12" max="12" width="11.42578125" bestFit="1" customWidth="1"/>
    <col min="13" max="13" width="11" bestFit="1" customWidth="1"/>
    <col min="14" max="14" width="11.7109375" bestFit="1" customWidth="1"/>
    <col min="15" max="15" width="11.42578125" bestFit="1" customWidth="1"/>
    <col min="16" max="16" width="11.42578125" customWidth="1"/>
    <col min="17" max="17" width="11.42578125" bestFit="1" customWidth="1"/>
  </cols>
  <sheetData>
    <row r="2" spans="2:17" x14ac:dyDescent="0.25">
      <c r="H2" t="s">
        <v>1</v>
      </c>
    </row>
    <row r="4" spans="2:17" ht="18.75" x14ac:dyDescent="0.3">
      <c r="E4" s="60"/>
    </row>
    <row r="7" spans="2:17" ht="15.75" x14ac:dyDescent="0.25">
      <c r="B7" s="64"/>
      <c r="C7" s="64"/>
      <c r="D7" s="64"/>
      <c r="E7" s="64"/>
      <c r="F7" s="64"/>
      <c r="G7" s="64"/>
      <c r="H7" s="64"/>
      <c r="I7" s="65"/>
      <c r="J7" s="65"/>
      <c r="K7" s="65"/>
      <c r="L7" s="65"/>
      <c r="M7" s="65"/>
      <c r="N7" s="65"/>
      <c r="O7" s="65"/>
      <c r="P7" s="65"/>
      <c r="Q7" s="65"/>
    </row>
    <row r="8" spans="2:17" ht="15.75" x14ac:dyDescent="0.25">
      <c r="B8" s="64" t="s">
        <v>90</v>
      </c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</row>
    <row r="9" spans="2:17" ht="15.75" x14ac:dyDescent="0.25">
      <c r="B9" s="64" t="s">
        <v>91</v>
      </c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</row>
    <row r="10" spans="2:17" ht="16.5" thickBot="1" x14ac:dyDescent="0.3">
      <c r="B10" s="1"/>
      <c r="C10" s="1"/>
      <c r="D10" s="1"/>
      <c r="E10" s="1"/>
      <c r="F10" s="1"/>
      <c r="G10" s="1"/>
      <c r="H10" s="1"/>
      <c r="I10" s="1"/>
    </row>
    <row r="11" spans="2:17" x14ac:dyDescent="0.25">
      <c r="B11" s="52"/>
      <c r="C11" s="49"/>
      <c r="D11" s="49"/>
      <c r="E11" s="50"/>
      <c r="F11" s="75" t="s">
        <v>86</v>
      </c>
      <c r="G11" s="76"/>
      <c r="H11" s="84"/>
      <c r="I11" s="75" t="s">
        <v>87</v>
      </c>
      <c r="J11" s="79"/>
      <c r="K11" s="80"/>
      <c r="L11" s="75" t="s">
        <v>88</v>
      </c>
      <c r="M11" s="79"/>
      <c r="N11" s="80"/>
      <c r="O11" s="75" t="s">
        <v>89</v>
      </c>
      <c r="P11" s="79"/>
      <c r="Q11" s="80"/>
    </row>
    <row r="12" spans="2:17" ht="15.75" thickBot="1" x14ac:dyDescent="0.3">
      <c r="B12" s="51" t="s">
        <v>0</v>
      </c>
      <c r="C12" s="51" t="s">
        <v>1</v>
      </c>
      <c r="D12" s="51"/>
      <c r="E12" s="51"/>
      <c r="F12" s="77"/>
      <c r="G12" s="78"/>
      <c r="H12" s="85"/>
      <c r="I12" s="81"/>
      <c r="J12" s="82"/>
      <c r="K12" s="83"/>
      <c r="L12" s="81"/>
      <c r="M12" s="82"/>
      <c r="N12" s="83"/>
      <c r="O12" s="81"/>
      <c r="P12" s="82"/>
      <c r="Q12" s="83"/>
    </row>
    <row r="13" spans="2:17" x14ac:dyDescent="0.25">
      <c r="B13" s="66" t="s">
        <v>2</v>
      </c>
      <c r="C13" s="67"/>
      <c r="D13" s="67"/>
      <c r="E13" s="67"/>
      <c r="F13" s="72">
        <v>42400</v>
      </c>
      <c r="G13" s="72">
        <v>42428</v>
      </c>
      <c r="H13" s="72">
        <v>42460</v>
      </c>
      <c r="I13" s="72">
        <v>42490</v>
      </c>
      <c r="J13" s="72">
        <v>42521</v>
      </c>
      <c r="K13" s="72">
        <v>42551</v>
      </c>
      <c r="L13" s="72">
        <v>42582</v>
      </c>
      <c r="M13" s="72">
        <v>42613</v>
      </c>
      <c r="N13" s="72">
        <v>42643</v>
      </c>
      <c r="O13" s="72">
        <v>42674</v>
      </c>
      <c r="P13" s="72">
        <v>42704</v>
      </c>
      <c r="Q13" s="72">
        <v>42735</v>
      </c>
    </row>
    <row r="14" spans="2:17" x14ac:dyDescent="0.25">
      <c r="B14" s="68"/>
      <c r="C14" s="69"/>
      <c r="D14" s="69"/>
      <c r="E14" s="69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</row>
    <row r="15" spans="2:17" x14ac:dyDescent="0.25">
      <c r="B15" s="68"/>
      <c r="C15" s="69"/>
      <c r="D15" s="69"/>
      <c r="E15" s="69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</row>
    <row r="16" spans="2:17" ht="15.75" thickBot="1" x14ac:dyDescent="0.3">
      <c r="B16" s="70"/>
      <c r="C16" s="71"/>
      <c r="D16" s="71"/>
      <c r="E16" s="71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</row>
    <row r="17" spans="2:17" ht="30.75" customHeight="1" thickBot="1" x14ac:dyDescent="0.3">
      <c r="B17" s="86" t="s">
        <v>3</v>
      </c>
      <c r="C17" s="87"/>
      <c r="D17" s="87"/>
      <c r="E17" s="88"/>
      <c r="F17" s="5">
        <f>SUM(F18:F34)</f>
        <v>807994.43915999995</v>
      </c>
      <c r="G17" s="5">
        <f t="shared" ref="G17:K17" si="0">SUM(G18:G34)</f>
        <v>734158.1336901075</v>
      </c>
      <c r="H17" s="5">
        <f t="shared" si="0"/>
        <v>720327.55499008927</v>
      </c>
      <c r="I17" s="5">
        <f t="shared" si="0"/>
        <v>777551.63309002877</v>
      </c>
      <c r="J17" s="5">
        <f t="shared" si="0"/>
        <v>808921.67399011948</v>
      </c>
      <c r="K17" s="5">
        <f t="shared" si="0"/>
        <v>946877.51422000001</v>
      </c>
      <c r="L17" s="5">
        <f t="shared" ref="L17:N17" si="1">SUM(L18:L34)</f>
        <v>822767.49617999978</v>
      </c>
      <c r="M17" s="5">
        <f t="shared" si="1"/>
        <v>830827.00339006004</v>
      </c>
      <c r="N17" s="5">
        <f t="shared" si="1"/>
        <v>817962.2583799999</v>
      </c>
      <c r="O17" s="5">
        <f t="shared" ref="O17:Q17" si="2">SUM(O18:O34)</f>
        <v>853653.2744600001</v>
      </c>
      <c r="P17" s="5">
        <f t="shared" si="2"/>
        <v>806687.44766000006</v>
      </c>
      <c r="Q17" s="5">
        <f t="shared" si="2"/>
        <v>831934.36407028465</v>
      </c>
    </row>
    <row r="18" spans="2:17" ht="15.75" thickBot="1" x14ac:dyDescent="0.3">
      <c r="B18" s="7"/>
      <c r="C18" s="8" t="s">
        <v>5</v>
      </c>
      <c r="D18" s="8"/>
      <c r="E18" s="8"/>
      <c r="F18" s="9">
        <v>3016.11051</v>
      </c>
      <c r="G18" s="9">
        <v>2841.88906</v>
      </c>
      <c r="H18" s="9">
        <v>4774.4022000000004</v>
      </c>
      <c r="I18" s="9">
        <v>4430.16914</v>
      </c>
      <c r="J18" s="9">
        <v>3094.0056499999996</v>
      </c>
      <c r="K18" s="9">
        <v>3951.8988899999999</v>
      </c>
      <c r="L18" s="9">
        <v>4958.8617699999995</v>
      </c>
      <c r="M18" s="9">
        <v>5171.1628699999992</v>
      </c>
      <c r="N18" s="9">
        <v>4716.2688099999996</v>
      </c>
      <c r="O18" s="9">
        <v>6098.0049199999994</v>
      </c>
      <c r="P18" s="9">
        <v>6328.0407700000005</v>
      </c>
      <c r="Q18" s="9">
        <v>4489.9360500000003</v>
      </c>
    </row>
    <row r="19" spans="2:17" ht="15.75" thickBot="1" x14ac:dyDescent="0.3">
      <c r="B19" s="10"/>
      <c r="C19" s="11" t="s">
        <v>6</v>
      </c>
      <c r="D19" s="11"/>
      <c r="E19" s="11"/>
      <c r="F19" s="9">
        <v>22437.896244050182</v>
      </c>
      <c r="G19" s="9">
        <v>21912.420126457895</v>
      </c>
      <c r="H19" s="9">
        <v>25930.516569184478</v>
      </c>
      <c r="I19" s="9">
        <v>25507.104033410065</v>
      </c>
      <c r="J19" s="9">
        <v>25144.494008040609</v>
      </c>
      <c r="K19" s="9">
        <v>25897.807396735014</v>
      </c>
      <c r="L19" s="9">
        <v>23549.640552928169</v>
      </c>
      <c r="M19" s="9">
        <v>26299.930571187146</v>
      </c>
      <c r="N19" s="9">
        <v>26179.417396238994</v>
      </c>
      <c r="O19" s="9">
        <v>28903.991149802205</v>
      </c>
      <c r="P19" s="9">
        <v>28803.598320986966</v>
      </c>
      <c r="Q19" s="9">
        <v>31024.43925279898</v>
      </c>
    </row>
    <row r="20" spans="2:17" ht="15.75" thickBot="1" x14ac:dyDescent="0.3">
      <c r="B20" s="10"/>
      <c r="C20" s="11" t="s">
        <v>66</v>
      </c>
      <c r="D20" s="11"/>
      <c r="E20" s="11"/>
      <c r="F20" s="9">
        <v>72629.224079758031</v>
      </c>
      <c r="G20" s="9">
        <v>65948.639986444017</v>
      </c>
      <c r="H20" s="9">
        <v>70632.380114713029</v>
      </c>
      <c r="I20" s="9">
        <v>70156.216586755923</v>
      </c>
      <c r="J20" s="9">
        <v>70459.365195887091</v>
      </c>
      <c r="K20" s="9">
        <v>81301.290123401996</v>
      </c>
      <c r="L20" s="9">
        <v>79248.678120880053</v>
      </c>
      <c r="M20" s="9">
        <v>79152.522962681076</v>
      </c>
      <c r="N20" s="9">
        <v>80987.617433897991</v>
      </c>
      <c r="O20" s="9">
        <v>87152.623904005988</v>
      </c>
      <c r="P20" s="9">
        <v>84872.050169150025</v>
      </c>
      <c r="Q20" s="9">
        <v>91248.957341294066</v>
      </c>
    </row>
    <row r="21" spans="2:17" ht="15.75" thickBot="1" x14ac:dyDescent="0.3">
      <c r="B21" s="10"/>
      <c r="C21" s="11" t="s">
        <v>7</v>
      </c>
      <c r="D21" s="11"/>
      <c r="E21" s="11"/>
      <c r="F21" s="9">
        <v>7</v>
      </c>
      <c r="G21" s="9">
        <v>4</v>
      </c>
      <c r="H21" s="9">
        <v>7</v>
      </c>
      <c r="I21" s="9">
        <v>2</v>
      </c>
      <c r="J21" s="9">
        <v>4</v>
      </c>
      <c r="K21" s="9">
        <v>2</v>
      </c>
      <c r="L21" s="9">
        <v>4</v>
      </c>
      <c r="M21" s="9">
        <v>5</v>
      </c>
      <c r="N21" s="9">
        <v>4</v>
      </c>
      <c r="O21" s="9">
        <v>13</v>
      </c>
      <c r="P21" s="9">
        <v>2</v>
      </c>
      <c r="Q21" s="9">
        <v>12</v>
      </c>
    </row>
    <row r="22" spans="2:17" ht="15.75" thickBot="1" x14ac:dyDescent="0.3">
      <c r="B22" s="12"/>
      <c r="C22" s="11" t="s">
        <v>9</v>
      </c>
      <c r="D22" s="11"/>
      <c r="E22" s="11"/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</row>
    <row r="23" spans="2:17" ht="15.75" thickBot="1" x14ac:dyDescent="0.3">
      <c r="B23" s="12"/>
      <c r="C23" s="11" t="s">
        <v>10</v>
      </c>
      <c r="D23" s="11"/>
      <c r="E23" s="11"/>
      <c r="F23" s="9">
        <v>305.47399999999999</v>
      </c>
      <c r="G23" s="9">
        <v>224.095</v>
      </c>
      <c r="H23" s="9">
        <v>201.33100000000002</v>
      </c>
      <c r="I23" s="9">
        <v>182.31899999999999</v>
      </c>
      <c r="J23" s="9">
        <v>193.916</v>
      </c>
      <c r="K23" s="9">
        <v>128.298</v>
      </c>
      <c r="L23" s="9">
        <v>111.90600000000001</v>
      </c>
      <c r="M23" s="9">
        <v>315.27699999999999</v>
      </c>
      <c r="N23" s="9">
        <v>261.76299999999998</v>
      </c>
      <c r="O23" s="9">
        <v>377.041</v>
      </c>
      <c r="P23" s="9">
        <v>465.846</v>
      </c>
      <c r="Q23" s="9">
        <v>651</v>
      </c>
    </row>
    <row r="24" spans="2:17" ht="30" customHeight="1" thickBot="1" x14ac:dyDescent="0.3">
      <c r="B24" s="13" t="s">
        <v>4</v>
      </c>
      <c r="C24" s="89" t="s">
        <v>8</v>
      </c>
      <c r="D24" s="89"/>
      <c r="E24" s="90"/>
      <c r="F24" s="9">
        <v>65741.936379999999</v>
      </c>
      <c r="G24" s="9">
        <v>59386.462020000006</v>
      </c>
      <c r="H24" s="9">
        <v>68232.636809999996</v>
      </c>
      <c r="I24" s="9">
        <v>63963.593480000003</v>
      </c>
      <c r="J24" s="9">
        <v>65984.288490000006</v>
      </c>
      <c r="K24" s="9">
        <v>67166.234670000005</v>
      </c>
      <c r="L24" s="9">
        <v>67607.707119999992</v>
      </c>
      <c r="M24" s="9">
        <v>66387.815820000003</v>
      </c>
      <c r="N24" s="9">
        <v>64642.203750000001</v>
      </c>
      <c r="O24" s="9">
        <v>67752.767919999998</v>
      </c>
      <c r="P24" s="9">
        <v>65954.144350000002</v>
      </c>
      <c r="Q24" s="9">
        <v>71156.011079999997</v>
      </c>
    </row>
    <row r="25" spans="2:17" ht="15.75" thickBot="1" x14ac:dyDescent="0.3">
      <c r="B25" s="13" t="s">
        <v>4</v>
      </c>
      <c r="C25" s="14" t="s">
        <v>67</v>
      </c>
      <c r="D25" s="14"/>
      <c r="E25" s="14"/>
      <c r="F25" s="9">
        <v>285242.94073999999</v>
      </c>
      <c r="G25" s="9">
        <v>255376.07496</v>
      </c>
      <c r="H25" s="9">
        <v>264525.70150000002</v>
      </c>
      <c r="I25" s="9">
        <v>278849.97779000003</v>
      </c>
      <c r="J25" s="9">
        <v>294298.63673000003</v>
      </c>
      <c r="K25" s="9">
        <v>357447.44385000004</v>
      </c>
      <c r="L25" s="9">
        <v>289773.03555999999</v>
      </c>
      <c r="M25" s="9">
        <v>299100.59062000003</v>
      </c>
      <c r="N25" s="9">
        <v>291140.97087000002</v>
      </c>
      <c r="O25" s="9">
        <v>300218.54499999998</v>
      </c>
      <c r="P25" s="9">
        <v>279106.57300000003</v>
      </c>
      <c r="Q25" s="9">
        <v>266236.53088999999</v>
      </c>
    </row>
    <row r="26" spans="2:17" ht="15.75" thickBot="1" x14ac:dyDescent="0.3">
      <c r="B26" s="13"/>
      <c r="C26" s="14" t="s">
        <v>68</v>
      </c>
      <c r="D26" s="14"/>
      <c r="E26" s="14"/>
      <c r="F26" s="9">
        <v>76778.978399999993</v>
      </c>
      <c r="G26" s="9">
        <v>70764.853029999998</v>
      </c>
      <c r="H26" s="9">
        <v>75819.91161000001</v>
      </c>
      <c r="I26" s="9">
        <v>72832.892090000008</v>
      </c>
      <c r="J26" s="9">
        <v>79399.4182</v>
      </c>
      <c r="K26" s="9">
        <v>82239.367609999987</v>
      </c>
      <c r="L26" s="9">
        <v>78215.884300000005</v>
      </c>
      <c r="M26" s="9">
        <v>78963.481510000012</v>
      </c>
      <c r="N26" s="9">
        <v>76421.156220000004</v>
      </c>
      <c r="O26" s="9">
        <v>80682.980579999989</v>
      </c>
      <c r="P26" s="9">
        <v>76652.617679999996</v>
      </c>
      <c r="Q26" s="9">
        <v>80560.744159999987</v>
      </c>
    </row>
    <row r="27" spans="2:17" ht="15.75" thickBot="1" x14ac:dyDescent="0.3">
      <c r="B27" s="13" t="s">
        <v>4</v>
      </c>
      <c r="C27" s="14" t="s">
        <v>12</v>
      </c>
      <c r="D27" s="14"/>
      <c r="E27" s="14"/>
      <c r="F27" s="9">
        <v>72218.525649999996</v>
      </c>
      <c r="G27" s="9">
        <v>66583.36795</v>
      </c>
      <c r="H27" s="9">
        <v>73037.252550000005</v>
      </c>
      <c r="I27" s="9">
        <v>68824.330699999991</v>
      </c>
      <c r="J27" s="9">
        <v>69471.900330000004</v>
      </c>
      <c r="K27" s="9">
        <v>86193.102769999983</v>
      </c>
      <c r="L27" s="9">
        <v>70135.685710000005</v>
      </c>
      <c r="M27" s="9">
        <v>69590.612649999995</v>
      </c>
      <c r="N27" s="9">
        <v>81953.395049999992</v>
      </c>
      <c r="O27" s="9">
        <v>71968.906069999997</v>
      </c>
      <c r="P27" s="9">
        <v>68725.486069999984</v>
      </c>
      <c r="Q27" s="9">
        <v>53513.126980000001</v>
      </c>
    </row>
    <row r="28" spans="2:17" ht="15.75" thickBot="1" x14ac:dyDescent="0.3">
      <c r="B28" s="13"/>
      <c r="C28" s="14" t="s">
        <v>13</v>
      </c>
      <c r="D28" s="14"/>
      <c r="E28" s="14"/>
      <c r="F28" s="9">
        <v>102984.82606619177</v>
      </c>
      <c r="G28" s="9">
        <v>94118.68759720547</v>
      </c>
      <c r="H28" s="9">
        <v>69165.703126191802</v>
      </c>
      <c r="I28" s="9">
        <v>94727.562339863012</v>
      </c>
      <c r="J28" s="9">
        <v>98417.795196191786</v>
      </c>
      <c r="K28" s="9">
        <v>140369.98726986302</v>
      </c>
      <c r="L28" s="9">
        <v>106416.88745619176</v>
      </c>
      <c r="M28" s="9">
        <v>105194.15309619179</v>
      </c>
      <c r="N28" s="9">
        <v>93527.194939863009</v>
      </c>
      <c r="O28" s="9">
        <v>109892.25738619179</v>
      </c>
      <c r="P28" s="9">
        <v>101202.248129863</v>
      </c>
      <c r="Q28" s="9">
        <v>90953.286346191788</v>
      </c>
    </row>
    <row r="29" spans="2:17" ht="15.75" thickBot="1" x14ac:dyDescent="0.3">
      <c r="B29" s="13" t="s">
        <v>4</v>
      </c>
      <c r="C29" s="14" t="s">
        <v>11</v>
      </c>
      <c r="D29" s="14"/>
      <c r="E29" s="14"/>
      <c r="F29" s="9">
        <v>91189.073629999999</v>
      </c>
      <c r="G29" s="9">
        <v>82560.244330000001</v>
      </c>
      <c r="H29" s="9">
        <v>53117.926689999993</v>
      </c>
      <c r="I29" s="9">
        <v>83351.500360000005</v>
      </c>
      <c r="J29" s="9">
        <v>87356.394270000004</v>
      </c>
      <c r="K29" s="9">
        <v>86180.172099999996</v>
      </c>
      <c r="L29" s="9">
        <v>87318.616129999995</v>
      </c>
      <c r="M29" s="9">
        <v>85265.22606999999</v>
      </c>
      <c r="N29" s="9">
        <v>82918.506369999988</v>
      </c>
      <c r="O29" s="9">
        <v>84982.314030000009</v>
      </c>
      <c r="P29" s="9">
        <v>79227.773320000008</v>
      </c>
      <c r="Q29" s="9">
        <v>125543.17736</v>
      </c>
    </row>
    <row r="30" spans="2:17" ht="15.75" thickBot="1" x14ac:dyDescent="0.3">
      <c r="B30" s="15"/>
      <c r="C30" s="16" t="s">
        <v>15</v>
      </c>
      <c r="D30" s="16"/>
      <c r="E30" s="16"/>
      <c r="F30" s="9">
        <v>6692.6832799999993</v>
      </c>
      <c r="G30" s="9">
        <v>6648.6466999999993</v>
      </c>
      <c r="H30" s="9">
        <v>6745.1739399999997</v>
      </c>
      <c r="I30" s="9">
        <v>6641.20957</v>
      </c>
      <c r="J30" s="9">
        <v>6809.5389200000009</v>
      </c>
      <c r="K30" s="9">
        <v>7614.9284600000001</v>
      </c>
      <c r="L30" s="9">
        <v>6904.9800299999997</v>
      </c>
      <c r="M30" s="9">
        <v>6874.7487300000003</v>
      </c>
      <c r="N30" s="9">
        <v>6163.6931100000002</v>
      </c>
      <c r="O30" s="9">
        <v>6900.0201399999996</v>
      </c>
      <c r="P30" s="9">
        <v>6767.8258500000011</v>
      </c>
      <c r="Q30" s="9">
        <v>7059.21821</v>
      </c>
    </row>
    <row r="31" spans="2:17" ht="15.75" thickBot="1" x14ac:dyDescent="0.3">
      <c r="B31" s="13" t="s">
        <v>4</v>
      </c>
      <c r="C31" s="14" t="s">
        <v>17</v>
      </c>
      <c r="D31" s="14"/>
      <c r="E31" s="14"/>
      <c r="F31" s="9">
        <v>814</v>
      </c>
      <c r="G31" s="9">
        <v>787</v>
      </c>
      <c r="H31" s="9">
        <v>853</v>
      </c>
      <c r="I31" s="9">
        <v>898</v>
      </c>
      <c r="J31" s="9">
        <v>1052</v>
      </c>
      <c r="K31" s="9">
        <v>986</v>
      </c>
      <c r="L31" s="9">
        <v>918</v>
      </c>
      <c r="M31" s="9">
        <v>1048</v>
      </c>
      <c r="N31" s="9">
        <v>1191</v>
      </c>
      <c r="O31" s="9">
        <v>1306</v>
      </c>
      <c r="P31" s="9">
        <v>1266</v>
      </c>
      <c r="Q31" s="9">
        <v>1541</v>
      </c>
    </row>
    <row r="32" spans="2:17" ht="15.75" thickBot="1" x14ac:dyDescent="0.3">
      <c r="B32" s="13" t="s">
        <v>4</v>
      </c>
      <c r="C32" s="14" t="s">
        <v>14</v>
      </c>
      <c r="D32" s="14"/>
      <c r="E32" s="14"/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</row>
    <row r="33" spans="2:17" ht="15.75" thickBot="1" x14ac:dyDescent="0.3">
      <c r="B33" s="17"/>
      <c r="C33" s="18" t="s">
        <v>19</v>
      </c>
      <c r="D33" s="18"/>
      <c r="E33" s="18"/>
      <c r="F33" s="9">
        <v>6410.0039999999999</v>
      </c>
      <c r="G33" s="9">
        <v>5955.7129999999997</v>
      </c>
      <c r="H33" s="9">
        <v>6348.674</v>
      </c>
      <c r="I33" s="9">
        <v>6148.1610000000001</v>
      </c>
      <c r="J33" s="9">
        <v>6281.67</v>
      </c>
      <c r="K33" s="9">
        <v>6010.8159999999998</v>
      </c>
      <c r="L33" s="9">
        <v>6207.134</v>
      </c>
      <c r="M33" s="9">
        <v>6119.84</v>
      </c>
      <c r="N33" s="9">
        <v>6214.84</v>
      </c>
      <c r="O33" s="9">
        <v>6436.7290000000003</v>
      </c>
      <c r="P33" s="9">
        <v>6152.8639999999996</v>
      </c>
      <c r="Q33" s="9">
        <v>6282</v>
      </c>
    </row>
    <row r="34" spans="2:17" ht="15.75" thickBot="1" x14ac:dyDescent="0.3">
      <c r="B34" s="15" t="s">
        <v>4</v>
      </c>
      <c r="C34" s="16" t="s">
        <v>16</v>
      </c>
      <c r="D34" s="16"/>
      <c r="E34" s="16"/>
      <c r="F34" s="9">
        <v>1525.7661799999998</v>
      </c>
      <c r="G34" s="9">
        <v>1046.0399299999999</v>
      </c>
      <c r="H34" s="9">
        <v>935.94488000000001</v>
      </c>
      <c r="I34" s="9">
        <v>1036.597</v>
      </c>
      <c r="J34" s="9">
        <v>954.25099999999998</v>
      </c>
      <c r="K34" s="9">
        <v>1388.1670799999999</v>
      </c>
      <c r="L34" s="9">
        <v>1396.4794300000001</v>
      </c>
      <c r="M34" s="9">
        <v>1338.64149</v>
      </c>
      <c r="N34" s="9">
        <v>1640.23143</v>
      </c>
      <c r="O34" s="9">
        <v>968.09335999999996</v>
      </c>
      <c r="P34" s="9">
        <v>1160.3800000000001</v>
      </c>
      <c r="Q34" s="9">
        <v>1662.9364</v>
      </c>
    </row>
    <row r="35" spans="2:17" ht="26.25" customHeight="1" thickBot="1" x14ac:dyDescent="0.3">
      <c r="B35" s="86" t="s">
        <v>18</v>
      </c>
      <c r="C35" s="87"/>
      <c r="D35" s="87"/>
      <c r="E35" s="88"/>
      <c r="F35" s="6">
        <f>SUM(F36:F50)</f>
        <v>330871.66902000003</v>
      </c>
      <c r="G35" s="6">
        <f t="shared" ref="G35:K35" si="3">SUM(G36:G50)</f>
        <v>303132.56716000004</v>
      </c>
      <c r="H35" s="6">
        <f t="shared" si="3"/>
        <v>323055.57258999994</v>
      </c>
      <c r="I35" s="6">
        <f t="shared" si="3"/>
        <v>308359.70977999998</v>
      </c>
      <c r="J35" s="6">
        <f t="shared" si="3"/>
        <v>312033.11541999999</v>
      </c>
      <c r="K35" s="6">
        <f t="shared" si="3"/>
        <v>313627.33143999998</v>
      </c>
      <c r="L35" s="6">
        <f t="shared" ref="L35:N35" si="4">SUM(L36:L50)</f>
        <v>318316.68977000006</v>
      </c>
      <c r="M35" s="6">
        <f t="shared" si="4"/>
        <v>318792.74481</v>
      </c>
      <c r="N35" s="6">
        <f t="shared" si="4"/>
        <v>310200.65408999997</v>
      </c>
      <c r="O35" s="6">
        <f t="shared" ref="O35:Q35" si="5">SUM(O36:O50)</f>
        <v>328535.35967999999</v>
      </c>
      <c r="P35" s="6">
        <f t="shared" si="5"/>
        <v>313264.95406000002</v>
      </c>
      <c r="Q35" s="6">
        <f t="shared" si="5"/>
        <v>334799.11170999997</v>
      </c>
    </row>
    <row r="36" spans="2:17" ht="15.75" thickBot="1" x14ac:dyDescent="0.3">
      <c r="B36" s="13"/>
      <c r="C36" s="14" t="s">
        <v>21</v>
      </c>
      <c r="D36" s="14"/>
      <c r="E36" s="14"/>
      <c r="F36" s="9">
        <v>9039.6864600000008</v>
      </c>
      <c r="G36" s="9">
        <v>7344.8152900000005</v>
      </c>
      <c r="H36" s="9">
        <v>7697.1317400000016</v>
      </c>
      <c r="I36" s="9">
        <v>7457.9759400000003</v>
      </c>
      <c r="J36" s="9">
        <v>7326.6613100000013</v>
      </c>
      <c r="K36" s="9">
        <v>20621.526919999997</v>
      </c>
      <c r="L36" s="9">
        <v>13343.79754</v>
      </c>
      <c r="M36" s="9">
        <v>8524.546980000001</v>
      </c>
      <c r="N36" s="9">
        <v>10688.110929999999</v>
      </c>
      <c r="O36" s="9">
        <v>12435.251790000002</v>
      </c>
      <c r="P36" s="9">
        <v>8676.7599100000007</v>
      </c>
      <c r="Q36" s="9">
        <v>12475.467050000023</v>
      </c>
    </row>
    <row r="37" spans="2:17" ht="15.75" thickBot="1" x14ac:dyDescent="0.3">
      <c r="B37" s="13"/>
      <c r="C37" s="14" t="s">
        <v>23</v>
      </c>
      <c r="D37" s="14"/>
      <c r="E37" s="14"/>
      <c r="F37" s="9">
        <v>4694.3613100000002</v>
      </c>
      <c r="G37" s="9">
        <v>3582.9659499999998</v>
      </c>
      <c r="H37" s="9">
        <v>3977.4930899999999</v>
      </c>
      <c r="I37" s="9">
        <v>4985.5924300000006</v>
      </c>
      <c r="J37" s="9">
        <v>3759.4321100000002</v>
      </c>
      <c r="K37" s="9">
        <v>3565.6309900000001</v>
      </c>
      <c r="L37" s="9">
        <v>2620.42517</v>
      </c>
      <c r="M37" s="9">
        <v>2982.5212000000001</v>
      </c>
      <c r="N37" s="9">
        <v>2802.4437900000003</v>
      </c>
      <c r="O37" s="9">
        <v>1736.2802899999999</v>
      </c>
      <c r="P37" s="9">
        <v>3268.0167499999998</v>
      </c>
      <c r="Q37" s="9">
        <v>2889.4603200000001</v>
      </c>
    </row>
    <row r="38" spans="2:17" ht="15.75" thickBot="1" x14ac:dyDescent="0.3">
      <c r="B38" s="13"/>
      <c r="C38" s="14" t="s">
        <v>24</v>
      </c>
      <c r="D38" s="14"/>
      <c r="E38" s="14"/>
      <c r="F38" s="9">
        <v>598.34</v>
      </c>
      <c r="G38" s="9">
        <v>556.88199999999995</v>
      </c>
      <c r="H38" s="9">
        <v>620.58000000000004</v>
      </c>
      <c r="I38" s="9">
        <v>620.10699999999997</v>
      </c>
      <c r="J38" s="9">
        <v>657.38</v>
      </c>
      <c r="K38" s="9">
        <v>631.73</v>
      </c>
      <c r="L38" s="9">
        <v>665.42600000000004</v>
      </c>
      <c r="M38" s="9">
        <v>650.05999999999995</v>
      </c>
      <c r="N38" s="9">
        <v>673.39</v>
      </c>
      <c r="O38" s="9">
        <v>640.05999999999995</v>
      </c>
      <c r="P38" s="9">
        <v>636.37800000000004</v>
      </c>
      <c r="Q38" s="9">
        <v>653</v>
      </c>
    </row>
    <row r="39" spans="2:17" ht="15.75" thickBot="1" x14ac:dyDescent="0.3">
      <c r="B39" s="13"/>
      <c r="C39" s="14" t="s">
        <v>25</v>
      </c>
      <c r="D39" s="14"/>
      <c r="E39" s="14"/>
      <c r="F39" s="9">
        <v>9</v>
      </c>
      <c r="G39" s="9">
        <v>67</v>
      </c>
      <c r="H39" s="9">
        <v>49</v>
      </c>
      <c r="I39" s="9">
        <v>40</v>
      </c>
      <c r="J39" s="9">
        <v>57</v>
      </c>
      <c r="K39" s="9">
        <v>61.274430000000009</v>
      </c>
      <c r="L39" s="9">
        <v>56.359710000000007</v>
      </c>
      <c r="M39" s="9">
        <v>81.184149999999988</v>
      </c>
      <c r="N39" s="9">
        <v>90.539290000000008</v>
      </c>
      <c r="O39" s="9">
        <v>72.096609999999984</v>
      </c>
      <c r="P39" s="9">
        <v>155</v>
      </c>
      <c r="Q39" s="9">
        <v>109.92522999999998</v>
      </c>
    </row>
    <row r="40" spans="2:17" ht="15.75" thickBot="1" x14ac:dyDescent="0.3">
      <c r="B40" s="13"/>
      <c r="C40" s="14" t="s">
        <v>27</v>
      </c>
      <c r="D40" s="14"/>
      <c r="E40" s="14"/>
      <c r="F40" s="9">
        <v>2699.4859999999999</v>
      </c>
      <c r="G40" s="9">
        <v>1035.1880000000001</v>
      </c>
      <c r="H40" s="9">
        <v>775</v>
      </c>
      <c r="I40" s="9">
        <v>456</v>
      </c>
      <c r="J40" s="9">
        <v>3727.8040000000001</v>
      </c>
      <c r="K40" s="9">
        <v>3611.4859999999999</v>
      </c>
      <c r="L40" s="9">
        <v>4619.3842500000001</v>
      </c>
      <c r="M40" s="9">
        <v>1611.6382900000001</v>
      </c>
      <c r="N40" s="9">
        <v>2972.1350000000002</v>
      </c>
      <c r="O40" s="9">
        <v>1818.48173</v>
      </c>
      <c r="P40" s="9">
        <v>385.24099999999999</v>
      </c>
      <c r="Q40" s="9">
        <v>0</v>
      </c>
    </row>
    <row r="41" spans="2:17" ht="15.75" thickBot="1" x14ac:dyDescent="0.3">
      <c r="B41" s="13"/>
      <c r="C41" s="14" t="s">
        <v>69</v>
      </c>
      <c r="D41" s="14"/>
      <c r="E41" s="14"/>
      <c r="F41" s="9">
        <v>23193.521070000003</v>
      </c>
      <c r="G41" s="9">
        <v>23365.203320000001</v>
      </c>
      <c r="H41" s="9">
        <v>24453.716530000002</v>
      </c>
      <c r="I41" s="9">
        <v>25555.224480000001</v>
      </c>
      <c r="J41" s="9">
        <v>22389.627079999998</v>
      </c>
      <c r="K41" s="9">
        <v>22691.922530000003</v>
      </c>
      <c r="L41" s="9">
        <v>23119.689640000001</v>
      </c>
      <c r="M41" s="9">
        <v>24421.040199999999</v>
      </c>
      <c r="N41" s="9">
        <v>23410.572869999996</v>
      </c>
      <c r="O41" s="9">
        <v>26836.546489999997</v>
      </c>
      <c r="P41" s="9">
        <v>24960.74006</v>
      </c>
      <c r="Q41" s="9">
        <v>24519.440070000001</v>
      </c>
    </row>
    <row r="42" spans="2:17" ht="15.75" thickBot="1" x14ac:dyDescent="0.3">
      <c r="B42" s="13"/>
      <c r="C42" s="14" t="s">
        <v>70</v>
      </c>
      <c r="D42" s="14"/>
      <c r="E42" s="14"/>
      <c r="F42" s="9">
        <v>71544.948199999999</v>
      </c>
      <c r="G42" s="9">
        <v>63331.495940000001</v>
      </c>
      <c r="H42" s="9">
        <v>67828.350190000012</v>
      </c>
      <c r="I42" s="9">
        <v>62422.783350000005</v>
      </c>
      <c r="J42" s="9">
        <v>65639.309860000008</v>
      </c>
      <c r="K42" s="9">
        <v>64278.303869999996</v>
      </c>
      <c r="L42" s="9">
        <v>63413.040180000004</v>
      </c>
      <c r="M42" s="9">
        <v>68363.325259999998</v>
      </c>
      <c r="N42" s="9">
        <v>66728.277400000006</v>
      </c>
      <c r="O42" s="9">
        <v>71988.889520000012</v>
      </c>
      <c r="P42" s="9">
        <v>74253.905379999997</v>
      </c>
      <c r="Q42" s="9">
        <v>75024.341509999998</v>
      </c>
    </row>
    <row r="43" spans="2:17" ht="15.75" thickBot="1" x14ac:dyDescent="0.3">
      <c r="B43" s="13"/>
      <c r="C43" s="14" t="s">
        <v>20</v>
      </c>
      <c r="D43" s="14"/>
      <c r="E43" s="14"/>
      <c r="F43" s="9">
        <v>2625.0619199999996</v>
      </c>
      <c r="G43" s="9">
        <v>165.00687000000002</v>
      </c>
      <c r="H43" s="9">
        <v>2551.4607799999999</v>
      </c>
      <c r="I43" s="9">
        <v>2687.3761100000002</v>
      </c>
      <c r="J43" s="9">
        <v>2821.3441600000001</v>
      </c>
      <c r="K43" s="9">
        <v>2879.9220400000004</v>
      </c>
      <c r="L43" s="9">
        <v>3170.9240600000003</v>
      </c>
      <c r="M43" s="9">
        <v>3307.53928</v>
      </c>
      <c r="N43" s="9">
        <v>3290.5011399999994</v>
      </c>
      <c r="O43" s="9">
        <v>3689.0661799999998</v>
      </c>
      <c r="P43" s="9">
        <v>3558.7322899999999</v>
      </c>
      <c r="Q43" s="9">
        <v>3803.6379099999995</v>
      </c>
    </row>
    <row r="44" spans="2:17" ht="15.75" thickBot="1" x14ac:dyDescent="0.3">
      <c r="B44" s="13"/>
      <c r="C44" s="14" t="s">
        <v>22</v>
      </c>
      <c r="D44" s="14"/>
      <c r="E44" s="19"/>
      <c r="F44" s="9">
        <v>91104.010579999987</v>
      </c>
      <c r="G44" s="9">
        <v>81029.99215000002</v>
      </c>
      <c r="H44" s="9">
        <v>87035.954009999972</v>
      </c>
      <c r="I44" s="9">
        <v>80241.875650000002</v>
      </c>
      <c r="J44" s="9">
        <v>77755.371349999987</v>
      </c>
      <c r="K44" s="9">
        <v>76133.091750000007</v>
      </c>
      <c r="L44" s="9">
        <v>78796.937820000006</v>
      </c>
      <c r="M44" s="9">
        <v>78771.783849999993</v>
      </c>
      <c r="N44" s="9">
        <v>76063.906849999985</v>
      </c>
      <c r="O44" s="9">
        <v>78398.796719999984</v>
      </c>
      <c r="P44" s="9">
        <v>76925.489920000022</v>
      </c>
      <c r="Q44" s="9">
        <v>80129.246719999966</v>
      </c>
    </row>
    <row r="45" spans="2:17" ht="15.75" thickBot="1" x14ac:dyDescent="0.3">
      <c r="B45" s="13"/>
      <c r="C45" s="14" t="s">
        <v>31</v>
      </c>
      <c r="D45" s="14"/>
      <c r="E45" s="14"/>
      <c r="F45" s="9">
        <v>87552.128079999995</v>
      </c>
      <c r="G45" s="9">
        <v>86622.944300000003</v>
      </c>
      <c r="H45" s="9">
        <v>88625.147009999986</v>
      </c>
      <c r="I45" s="9">
        <v>85592.643129999997</v>
      </c>
      <c r="J45" s="9">
        <v>87760.108609999996</v>
      </c>
      <c r="K45" s="9">
        <v>80059.169969999988</v>
      </c>
      <c r="L45" s="9">
        <v>86239.689939999982</v>
      </c>
      <c r="M45" s="9">
        <v>85336.079989999998</v>
      </c>
      <c r="N45" s="9">
        <v>82155.363589999994</v>
      </c>
      <c r="O45" s="9">
        <v>83442.508169999986</v>
      </c>
      <c r="P45" s="9">
        <v>79532.091410000023</v>
      </c>
      <c r="Q45" s="9">
        <v>83415.75612999998</v>
      </c>
    </row>
    <row r="46" spans="2:17" ht="15.75" thickBot="1" x14ac:dyDescent="0.3">
      <c r="B46" s="17"/>
      <c r="C46" s="18" t="s">
        <v>32</v>
      </c>
      <c r="D46" s="18"/>
      <c r="E46" s="18"/>
      <c r="F46" s="9">
        <v>255</v>
      </c>
      <c r="G46" s="9">
        <v>1088</v>
      </c>
      <c r="H46" s="9">
        <v>870</v>
      </c>
      <c r="I46" s="9">
        <v>132</v>
      </c>
      <c r="J46" s="9">
        <v>104</v>
      </c>
      <c r="K46" s="9">
        <v>281</v>
      </c>
      <c r="L46" s="9">
        <v>221</v>
      </c>
      <c r="M46" s="9">
        <v>218</v>
      </c>
      <c r="N46" s="9">
        <v>168</v>
      </c>
      <c r="O46" s="9">
        <v>178</v>
      </c>
      <c r="P46" s="9">
        <v>158</v>
      </c>
      <c r="Q46" s="9">
        <v>212</v>
      </c>
    </row>
    <row r="47" spans="2:17" ht="15.75" thickBot="1" x14ac:dyDescent="0.3">
      <c r="B47" s="55"/>
      <c r="C47" s="56" t="s">
        <v>26</v>
      </c>
      <c r="D47" s="56"/>
      <c r="E47" s="57"/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</row>
    <row r="48" spans="2:17" ht="15.75" thickBot="1" x14ac:dyDescent="0.3">
      <c r="B48" s="15"/>
      <c r="C48" s="16" t="s">
        <v>28</v>
      </c>
      <c r="D48" s="16"/>
      <c r="E48" s="16"/>
      <c r="F48" s="9">
        <v>26059.336040000002</v>
      </c>
      <c r="G48" s="9">
        <v>24297.77751</v>
      </c>
      <c r="H48" s="9">
        <v>27333.70781</v>
      </c>
      <c r="I48" s="9">
        <v>27388.609189999999</v>
      </c>
      <c r="J48" s="9">
        <v>29063.57834</v>
      </c>
      <c r="K48" s="9">
        <v>29138.052350000002</v>
      </c>
      <c r="L48" s="9">
        <v>30200.102739999998</v>
      </c>
      <c r="M48" s="9">
        <v>31592.095840000002</v>
      </c>
      <c r="N48" s="9">
        <v>30389.6453</v>
      </c>
      <c r="O48" s="9">
        <v>35875.458100000003</v>
      </c>
      <c r="P48" s="9">
        <v>30686.265630000002</v>
      </c>
      <c r="Q48" s="9">
        <v>32461.860820000002</v>
      </c>
    </row>
    <row r="49" spans="2:17" ht="15.75" thickBot="1" x14ac:dyDescent="0.3">
      <c r="B49" s="17"/>
      <c r="C49" s="18" t="s">
        <v>34</v>
      </c>
      <c r="D49" s="18"/>
      <c r="E49" s="18"/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</row>
    <row r="50" spans="2:17" ht="15.75" thickBot="1" x14ac:dyDescent="0.3">
      <c r="B50" s="20"/>
      <c r="C50" s="21" t="s">
        <v>29</v>
      </c>
      <c r="D50" s="21"/>
      <c r="E50" s="21"/>
      <c r="F50" s="9">
        <v>11496.789359999999</v>
      </c>
      <c r="G50" s="9">
        <v>10645.295829999999</v>
      </c>
      <c r="H50" s="9">
        <v>11238.031429999999</v>
      </c>
      <c r="I50" s="9">
        <v>10779.522499999999</v>
      </c>
      <c r="J50" s="9">
        <v>10971.498599999999</v>
      </c>
      <c r="K50" s="9">
        <v>9674.220589999999</v>
      </c>
      <c r="L50" s="9">
        <v>11849.91272</v>
      </c>
      <c r="M50" s="9">
        <v>12932.929770000001</v>
      </c>
      <c r="N50" s="9">
        <v>10767.767930000002</v>
      </c>
      <c r="O50" s="9">
        <v>11423.924080000001</v>
      </c>
      <c r="P50" s="9">
        <v>10068.333710000003</v>
      </c>
      <c r="Q50" s="9">
        <v>19104.97595</v>
      </c>
    </row>
    <row r="51" spans="2:17" ht="15.75" thickBot="1" x14ac:dyDescent="0.3">
      <c r="B51" s="7" t="s">
        <v>30</v>
      </c>
      <c r="C51" s="8"/>
      <c r="D51" s="8"/>
      <c r="E51" s="8"/>
      <c r="F51" s="6">
        <f>F17-F35</f>
        <v>477122.77013999992</v>
      </c>
      <c r="G51" s="6">
        <f t="shared" ref="G51:K51" si="6">G17-G35</f>
        <v>431025.56653010746</v>
      </c>
      <c r="H51" s="6">
        <f t="shared" si="6"/>
        <v>397271.98240008933</v>
      </c>
      <c r="I51" s="6">
        <f t="shared" si="6"/>
        <v>469191.9233100288</v>
      </c>
      <c r="J51" s="6">
        <f t="shared" si="6"/>
        <v>496888.55857011949</v>
      </c>
      <c r="K51" s="6">
        <f t="shared" si="6"/>
        <v>633250.18278000003</v>
      </c>
      <c r="L51" s="6">
        <f t="shared" ref="L51:N51" si="7">L17-L35</f>
        <v>504450.80640999973</v>
      </c>
      <c r="M51" s="6">
        <f t="shared" si="7"/>
        <v>512034.25858006004</v>
      </c>
      <c r="N51" s="6">
        <f t="shared" si="7"/>
        <v>507761.60428999993</v>
      </c>
      <c r="O51" s="6">
        <f t="shared" ref="O51:Q51" si="8">O17-O35</f>
        <v>525117.91478000011</v>
      </c>
      <c r="P51" s="6">
        <f t="shared" si="8"/>
        <v>493422.49360000005</v>
      </c>
      <c r="Q51" s="6">
        <f t="shared" si="8"/>
        <v>497135.25236028468</v>
      </c>
    </row>
    <row r="52" spans="2:17" ht="15.75" thickBot="1" x14ac:dyDescent="0.3">
      <c r="B52" s="32"/>
      <c r="C52" s="23"/>
      <c r="D52" s="23"/>
      <c r="E52" s="23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</row>
    <row r="53" spans="2:17" ht="15.75" thickBot="1" x14ac:dyDescent="0.3">
      <c r="B53" s="53"/>
      <c r="C53" s="54"/>
      <c r="D53" s="54"/>
      <c r="E53" s="54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</row>
    <row r="54" spans="2:17" ht="15.75" thickBot="1" x14ac:dyDescent="0.3">
      <c r="B54" s="3" t="s">
        <v>35</v>
      </c>
      <c r="C54" s="4"/>
      <c r="D54" s="4"/>
      <c r="E54" s="4"/>
      <c r="F54" s="6">
        <f t="shared" ref="F54:K54" si="9">SUM(F55:F59)</f>
        <v>63811.756266502627</v>
      </c>
      <c r="G54" s="6">
        <f t="shared" si="9"/>
        <v>29280.625889999988</v>
      </c>
      <c r="H54" s="6">
        <f t="shared" si="9"/>
        <v>36901.297166000011</v>
      </c>
      <c r="I54" s="6">
        <f t="shared" si="9"/>
        <v>47291.984940064496</v>
      </c>
      <c r="J54" s="6">
        <f t="shared" si="9"/>
        <v>100222.74151425126</v>
      </c>
      <c r="K54" s="6">
        <f t="shared" si="9"/>
        <v>189264.98663556745</v>
      </c>
      <c r="L54" s="6">
        <f t="shared" ref="L54:N54" si="10">SUM(L55:L59)</f>
        <v>80427.994310665526</v>
      </c>
      <c r="M54" s="6">
        <f t="shared" si="10"/>
        <v>91673.596432556908</v>
      </c>
      <c r="N54" s="6">
        <f t="shared" si="10"/>
        <v>78265.201355799989</v>
      </c>
      <c r="O54" s="6">
        <f t="shared" ref="O54:Q54" si="11">SUM(O55:O59)</f>
        <v>69383.362589346783</v>
      </c>
      <c r="P54" s="6">
        <f t="shared" si="11"/>
        <v>83833.086349603138</v>
      </c>
      <c r="Q54" s="6">
        <f t="shared" si="11"/>
        <v>59528.589576164319</v>
      </c>
    </row>
    <row r="55" spans="2:17" ht="15.75" thickBot="1" x14ac:dyDescent="0.3">
      <c r="B55" s="25"/>
      <c r="C55" s="11" t="s">
        <v>36</v>
      </c>
      <c r="D55" s="21"/>
      <c r="E55" s="21"/>
      <c r="F55" s="9">
        <v>3346.6193589999925</v>
      </c>
      <c r="G55" s="9">
        <v>61546.434513999993</v>
      </c>
      <c r="H55" s="9">
        <v>45583.724862000003</v>
      </c>
      <c r="I55" s="9">
        <v>49099.914845000007</v>
      </c>
      <c r="J55" s="9">
        <v>53691.630920000003</v>
      </c>
      <c r="K55" s="9">
        <v>110614.89467343001</v>
      </c>
      <c r="L55" s="9">
        <v>64297.488778570012</v>
      </c>
      <c r="M55" s="9">
        <v>81932.924036149459</v>
      </c>
      <c r="N55" s="9">
        <v>59109.078471000001</v>
      </c>
      <c r="O55" s="9">
        <v>59073.785694367878</v>
      </c>
      <c r="P55" s="9">
        <v>91211.734775753226</v>
      </c>
      <c r="Q55" s="9">
        <v>106608.71852737309</v>
      </c>
    </row>
    <row r="56" spans="2:17" ht="15.75" thickBot="1" x14ac:dyDescent="0.3">
      <c r="B56" s="10"/>
      <c r="C56" s="21" t="s">
        <v>37</v>
      </c>
      <c r="D56" s="11"/>
      <c r="E56" s="11"/>
      <c r="F56" s="9">
        <v>6701.8719599999995</v>
      </c>
      <c r="G56" s="9">
        <v>8949.1156599999995</v>
      </c>
      <c r="H56" s="9">
        <v>14094.925579999999</v>
      </c>
      <c r="I56" s="9">
        <v>-447.7636100000002</v>
      </c>
      <c r="J56" s="9">
        <v>3043.5817699999998</v>
      </c>
      <c r="K56" s="9">
        <v>30607.145359999999</v>
      </c>
      <c r="L56" s="9">
        <v>6858.7797100000007</v>
      </c>
      <c r="M56" s="9">
        <v>10356.616619999999</v>
      </c>
      <c r="N56" s="9">
        <v>7349.231319999998</v>
      </c>
      <c r="O56" s="9">
        <v>10447.20441</v>
      </c>
      <c r="P56" s="9">
        <v>5887.1786400000001</v>
      </c>
      <c r="Q56" s="9">
        <v>37783.943099999997</v>
      </c>
    </row>
    <row r="57" spans="2:17" ht="15.75" thickBot="1" x14ac:dyDescent="0.3">
      <c r="B57" s="10"/>
      <c r="C57" s="11" t="s">
        <v>38</v>
      </c>
      <c r="D57" s="11"/>
      <c r="E57" s="11"/>
      <c r="F57" s="9">
        <v>12002.602939999999</v>
      </c>
      <c r="G57" s="9">
        <v>6659.4909399999997</v>
      </c>
      <c r="H57" s="9">
        <v>-75618.597429999994</v>
      </c>
      <c r="I57" s="9">
        <v>5051.9590100000059</v>
      </c>
      <c r="J57" s="9">
        <v>10653.754739999998</v>
      </c>
      <c r="K57" s="9">
        <v>19533.35565999999</v>
      </c>
      <c r="L57" s="9">
        <v>7589.6794500000069</v>
      </c>
      <c r="M57" s="9">
        <v>10098.668800000003</v>
      </c>
      <c r="N57" s="9">
        <v>9906.5866100000021</v>
      </c>
      <c r="O57" s="9">
        <v>18145.616929999997</v>
      </c>
      <c r="P57" s="9">
        <v>4217.7044699999979</v>
      </c>
      <c r="Q57" s="9">
        <v>5589.5945700000002</v>
      </c>
    </row>
    <row r="58" spans="2:17" ht="15.75" thickBot="1" x14ac:dyDescent="0.3">
      <c r="B58" s="10"/>
      <c r="C58" s="21" t="s">
        <v>40</v>
      </c>
      <c r="D58" s="11"/>
      <c r="E58" s="11"/>
      <c r="F58" s="9">
        <v>43817.563177966549</v>
      </c>
      <c r="G58" s="9">
        <v>-47309.190434000004</v>
      </c>
      <c r="H58" s="9">
        <v>56247.187194000006</v>
      </c>
      <c r="I58" s="9">
        <v>-4338.3406283999248</v>
      </c>
      <c r="J58" s="9">
        <v>34292.377864770686</v>
      </c>
      <c r="K58" s="9">
        <v>42866.99946063658</v>
      </c>
      <c r="L58" s="9">
        <v>9984.4032328703288</v>
      </c>
      <c r="M58" s="9">
        <v>-5036.112847985878</v>
      </c>
      <c r="N58" s="9">
        <v>3678.4169248000012</v>
      </c>
      <c r="O58" s="9">
        <v>-9113.2469058820734</v>
      </c>
      <c r="P58" s="9">
        <v>-22579.967764819419</v>
      </c>
      <c r="Q58" s="9">
        <v>-53699.061470323955</v>
      </c>
    </row>
    <row r="59" spans="2:17" ht="15.75" thickBot="1" x14ac:dyDescent="0.3">
      <c r="B59" s="27"/>
      <c r="C59" s="28" t="s">
        <v>41</v>
      </c>
      <c r="D59" s="28"/>
      <c r="E59" s="28"/>
      <c r="F59" s="9">
        <v>-2056.9011704639215</v>
      </c>
      <c r="G59" s="9">
        <v>-565.22478999999987</v>
      </c>
      <c r="H59" s="9">
        <v>-3405.9430400000001</v>
      </c>
      <c r="I59" s="9">
        <v>-2073.7846765355853</v>
      </c>
      <c r="J59" s="9">
        <v>-1458.603780519441</v>
      </c>
      <c r="K59" s="9">
        <v>-14357.408518499142</v>
      </c>
      <c r="L59" s="9">
        <v>-8302.3568607748293</v>
      </c>
      <c r="M59" s="9">
        <v>-5678.5001756066804</v>
      </c>
      <c r="N59" s="9">
        <v>-1778.1119699999999</v>
      </c>
      <c r="O59" s="9">
        <v>-9169.9975391390326</v>
      </c>
      <c r="P59" s="9">
        <v>5096.4362286693358</v>
      </c>
      <c r="Q59" s="9">
        <v>-36754.605150884789</v>
      </c>
    </row>
    <row r="60" spans="2:17" ht="15.75" thickBot="1" x14ac:dyDescent="0.3">
      <c r="B60" s="86" t="s">
        <v>43</v>
      </c>
      <c r="C60" s="87"/>
      <c r="D60" s="87"/>
      <c r="E60" s="91"/>
      <c r="F60" s="59">
        <f t="shared" ref="F60:K60" si="12">F61+F64</f>
        <v>300551.76814</v>
      </c>
      <c r="G60" s="59">
        <f t="shared" si="12"/>
        <v>297832.85625999997</v>
      </c>
      <c r="H60" s="59">
        <f t="shared" si="12"/>
        <v>332334.92058999994</v>
      </c>
      <c r="I60" s="59">
        <f t="shared" si="12"/>
        <v>312173.45221000008</v>
      </c>
      <c r="J60" s="59">
        <f t="shared" si="12"/>
        <v>324224.34153999999</v>
      </c>
      <c r="K60" s="59">
        <f t="shared" si="12"/>
        <v>313796.22198999999</v>
      </c>
      <c r="L60" s="59">
        <f t="shared" ref="L60:N60" si="13">L61+L64</f>
        <v>325021.20669000002</v>
      </c>
      <c r="M60" s="59">
        <f t="shared" si="13"/>
        <v>320550.09450999997</v>
      </c>
      <c r="N60" s="59">
        <f t="shared" si="13"/>
        <v>328731.49854</v>
      </c>
      <c r="O60" s="59">
        <f t="shared" ref="O60:Q60" si="14">O61+O64</f>
        <v>314889.31958000001</v>
      </c>
      <c r="P60" s="59">
        <f t="shared" si="14"/>
        <v>355526.0748</v>
      </c>
      <c r="Q60" s="59">
        <f t="shared" si="14"/>
        <v>369124.00718999997</v>
      </c>
    </row>
    <row r="61" spans="2:17" ht="15.75" thickBot="1" x14ac:dyDescent="0.3">
      <c r="B61" s="29"/>
      <c r="C61" s="8" t="s">
        <v>48</v>
      </c>
      <c r="D61" s="8"/>
      <c r="E61" s="30"/>
      <c r="F61" s="58">
        <f t="shared" ref="F61:K61" si="15">F62+F63</f>
        <v>286308.88734000002</v>
      </c>
      <c r="G61" s="58">
        <f t="shared" si="15"/>
        <v>285811.16333999997</v>
      </c>
      <c r="H61" s="58">
        <f t="shared" si="15"/>
        <v>313970.56091999996</v>
      </c>
      <c r="I61" s="58">
        <f t="shared" si="15"/>
        <v>296196.45746000006</v>
      </c>
      <c r="J61" s="58">
        <f t="shared" si="15"/>
        <v>297091.01522</v>
      </c>
      <c r="K61" s="58">
        <f t="shared" si="15"/>
        <v>289256.83895999996</v>
      </c>
      <c r="L61" s="58">
        <f t="shared" ref="L61:N61" si="16">L62+L63</f>
        <v>315811.85770000005</v>
      </c>
      <c r="M61" s="58">
        <f t="shared" si="16"/>
        <v>307410.82565999997</v>
      </c>
      <c r="N61" s="58">
        <f t="shared" si="16"/>
        <v>312345.23704000004</v>
      </c>
      <c r="O61" s="58">
        <f t="shared" ref="O61:Q61" si="17">O62+O63</f>
        <v>323117.44514999999</v>
      </c>
      <c r="P61" s="58">
        <f t="shared" si="17"/>
        <v>334898.36771999998</v>
      </c>
      <c r="Q61" s="58">
        <f t="shared" si="17"/>
        <v>343956.67342000001</v>
      </c>
    </row>
    <row r="62" spans="2:17" ht="15.75" thickBot="1" x14ac:dyDescent="0.3">
      <c r="B62" s="12"/>
      <c r="C62" s="11"/>
      <c r="D62" s="11" t="s">
        <v>42</v>
      </c>
      <c r="E62" s="11"/>
      <c r="F62" s="9">
        <v>269638.80820999999</v>
      </c>
      <c r="G62" s="9">
        <v>270244.78017999994</v>
      </c>
      <c r="H62" s="9">
        <v>294291.85090999998</v>
      </c>
      <c r="I62" s="9">
        <v>279034.45079000003</v>
      </c>
      <c r="J62" s="9">
        <v>278406.11781000003</v>
      </c>
      <c r="K62" s="9">
        <v>270161.19648999994</v>
      </c>
      <c r="L62" s="9">
        <v>299741.90598000004</v>
      </c>
      <c r="M62" s="9">
        <v>289981.49142999994</v>
      </c>
      <c r="N62" s="9">
        <v>295926.15459000005</v>
      </c>
      <c r="O62" s="9">
        <v>305859.80121000001</v>
      </c>
      <c r="P62" s="9">
        <v>317364.98894999997</v>
      </c>
      <c r="Q62" s="9">
        <v>325521.44517999998</v>
      </c>
    </row>
    <row r="63" spans="2:17" ht="15.75" thickBot="1" x14ac:dyDescent="0.3">
      <c r="B63" s="20"/>
      <c r="C63" s="21"/>
      <c r="D63" s="21" t="s">
        <v>44</v>
      </c>
      <c r="E63" s="21"/>
      <c r="F63" s="9">
        <v>16670.079129999998</v>
      </c>
      <c r="G63" s="9">
        <v>15566.383159999998</v>
      </c>
      <c r="H63" s="9">
        <v>19678.710010000003</v>
      </c>
      <c r="I63" s="9">
        <v>17162.006670000002</v>
      </c>
      <c r="J63" s="9">
        <v>18684.897409999998</v>
      </c>
      <c r="K63" s="9">
        <v>19095.642469999995</v>
      </c>
      <c r="L63" s="9">
        <v>16069.951720000001</v>
      </c>
      <c r="M63" s="9">
        <v>17429.334230000008</v>
      </c>
      <c r="N63" s="9">
        <v>16419.082449999991</v>
      </c>
      <c r="O63" s="9">
        <v>17257.643940000002</v>
      </c>
      <c r="P63" s="9">
        <v>17533.378769999999</v>
      </c>
      <c r="Q63" s="9">
        <v>18435.228240000011</v>
      </c>
    </row>
    <row r="64" spans="2:17" ht="15.75" thickBot="1" x14ac:dyDescent="0.3">
      <c r="B64" s="32"/>
      <c r="C64" s="23" t="s">
        <v>51</v>
      </c>
      <c r="D64" s="23"/>
      <c r="E64" s="23"/>
      <c r="F64" s="9">
        <v>14242.880800000001</v>
      </c>
      <c r="G64" s="9">
        <v>12021.692920000001</v>
      </c>
      <c r="H64" s="9">
        <v>18364.359669999998</v>
      </c>
      <c r="I64" s="9">
        <v>15976.99475</v>
      </c>
      <c r="J64" s="9">
        <v>27133.32632</v>
      </c>
      <c r="K64" s="9">
        <v>24539.383029999997</v>
      </c>
      <c r="L64" s="9">
        <v>9209.348989999995</v>
      </c>
      <c r="M64" s="9">
        <v>13139.268850000006</v>
      </c>
      <c r="N64" s="9">
        <v>16386.261499999986</v>
      </c>
      <c r="O64" s="9">
        <v>-8228.1255699999929</v>
      </c>
      <c r="P64" s="9">
        <v>20627.70708</v>
      </c>
      <c r="Q64" s="9">
        <v>25167.333769999994</v>
      </c>
    </row>
    <row r="65" spans="2:17" ht="15.75" thickBot="1" x14ac:dyDescent="0.3">
      <c r="B65" s="3" t="s">
        <v>71</v>
      </c>
      <c r="C65" s="4"/>
      <c r="D65" s="4"/>
      <c r="E65" s="4"/>
      <c r="F65" s="31">
        <f t="shared" ref="F65:K65" si="18">SUM(F66:F69)</f>
        <v>33636.710810000004</v>
      </c>
      <c r="G65" s="31">
        <f t="shared" si="18"/>
        <v>38995.251659999994</v>
      </c>
      <c r="H65" s="31">
        <f t="shared" si="18"/>
        <v>46516.063389999996</v>
      </c>
      <c r="I65" s="31">
        <f t="shared" si="18"/>
        <v>48409.514670000004</v>
      </c>
      <c r="J65" s="31">
        <f t="shared" si="18"/>
        <v>44349.721359999996</v>
      </c>
      <c r="K65" s="31">
        <f t="shared" si="18"/>
        <v>51237.425139999999</v>
      </c>
      <c r="L65" s="31">
        <f t="shared" ref="L65:N65" si="19">SUM(L66:L69)</f>
        <v>40194.509550000002</v>
      </c>
      <c r="M65" s="31">
        <f t="shared" si="19"/>
        <v>50376.705280000002</v>
      </c>
      <c r="N65" s="31">
        <f t="shared" si="19"/>
        <v>53354.405139999995</v>
      </c>
      <c r="O65" s="31">
        <f t="shared" ref="O65:Q65" si="20">SUM(O66:O69)</f>
        <v>50806.633310000005</v>
      </c>
      <c r="P65" s="31">
        <f t="shared" si="20"/>
        <v>51876.106510000005</v>
      </c>
      <c r="Q65" s="31">
        <f t="shared" si="20"/>
        <v>52312.944950000005</v>
      </c>
    </row>
    <row r="66" spans="2:17" ht="15.75" thickBot="1" x14ac:dyDescent="0.3">
      <c r="B66" s="13"/>
      <c r="C66" s="14" t="s">
        <v>72</v>
      </c>
      <c r="D66" s="14"/>
      <c r="E66" s="14"/>
      <c r="F66" s="9">
        <v>13454.451000000001</v>
      </c>
      <c r="G66" s="9">
        <v>-5040.7690000000002</v>
      </c>
      <c r="H66" s="9">
        <v>11973.366</v>
      </c>
      <c r="I66" s="9">
        <v>23746.957999999999</v>
      </c>
      <c r="J66" s="9">
        <v>18181.965</v>
      </c>
      <c r="K66" s="9">
        <v>25583.094000000001</v>
      </c>
      <c r="L66" s="9">
        <v>17247.933000000001</v>
      </c>
      <c r="M66" s="9">
        <v>22836.01</v>
      </c>
      <c r="N66" s="9">
        <v>17839.473999999998</v>
      </c>
      <c r="O66" s="9">
        <v>8773.3590000000004</v>
      </c>
      <c r="P66" s="9">
        <v>24629.405999999999</v>
      </c>
      <c r="Q66" s="9">
        <v>22537</v>
      </c>
    </row>
    <row r="67" spans="2:17" ht="15.75" thickBot="1" x14ac:dyDescent="0.3">
      <c r="B67" s="13"/>
      <c r="C67" s="14" t="s">
        <v>33</v>
      </c>
      <c r="D67" s="14"/>
      <c r="E67" s="14"/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</row>
    <row r="68" spans="2:17" ht="15.75" thickBot="1" x14ac:dyDescent="0.3">
      <c r="B68" s="13"/>
      <c r="C68" s="14" t="s">
        <v>73</v>
      </c>
      <c r="D68" s="14"/>
      <c r="E68" s="14"/>
      <c r="F68" s="9">
        <v>1068.19589</v>
      </c>
      <c r="G68" s="9">
        <v>23735.642589999999</v>
      </c>
      <c r="H68" s="9">
        <v>4958.1880399999991</v>
      </c>
      <c r="I68" s="9">
        <v>-54.030899999999519</v>
      </c>
      <c r="J68" s="9">
        <v>-435.15783999999985</v>
      </c>
      <c r="K68" s="9">
        <v>1189.3656600000002</v>
      </c>
      <c r="L68" s="9">
        <v>-4384.7581400000008</v>
      </c>
      <c r="M68" s="9">
        <v>838.09374000000025</v>
      </c>
      <c r="N68" s="9">
        <v>5690.9175700000005</v>
      </c>
      <c r="O68" s="9">
        <v>20048.62772</v>
      </c>
      <c r="P68" s="9">
        <v>-5544.0671899999998</v>
      </c>
      <c r="Q68" s="9">
        <v>-3557.96083</v>
      </c>
    </row>
    <row r="69" spans="2:17" ht="15.75" thickBot="1" x14ac:dyDescent="0.3">
      <c r="B69" s="13"/>
      <c r="C69" s="14" t="s">
        <v>39</v>
      </c>
      <c r="D69" s="14"/>
      <c r="E69" s="14"/>
      <c r="F69" s="9">
        <v>19114.063920000001</v>
      </c>
      <c r="G69" s="9">
        <v>20300.378069999999</v>
      </c>
      <c r="H69" s="9">
        <v>29584.50935</v>
      </c>
      <c r="I69" s="9">
        <v>24716.587570000003</v>
      </c>
      <c r="J69" s="9">
        <v>26602.914199999999</v>
      </c>
      <c r="K69" s="9">
        <v>24464.965479999999</v>
      </c>
      <c r="L69" s="9">
        <v>27331.33469</v>
      </c>
      <c r="M69" s="9">
        <v>26702.601540000003</v>
      </c>
      <c r="N69" s="9">
        <v>29824.013569999996</v>
      </c>
      <c r="O69" s="9">
        <v>21984.646590000004</v>
      </c>
      <c r="P69" s="9">
        <v>32790.767700000004</v>
      </c>
      <c r="Q69" s="9">
        <v>33333.905780000001</v>
      </c>
    </row>
    <row r="70" spans="2:17" ht="15.75" thickBot="1" x14ac:dyDescent="0.3">
      <c r="B70" s="3" t="s">
        <v>74</v>
      </c>
      <c r="C70" s="4"/>
      <c r="D70" s="4"/>
      <c r="E70" s="4"/>
      <c r="F70" s="31">
        <f t="shared" ref="F70:K70" si="21">SUM(F71:F74)</f>
        <v>10581.383</v>
      </c>
      <c r="G70" s="31">
        <f t="shared" si="21"/>
        <v>7955.68</v>
      </c>
      <c r="H70" s="31">
        <f t="shared" si="21"/>
        <v>12305.468000000001</v>
      </c>
      <c r="I70" s="31">
        <f t="shared" si="21"/>
        <v>13671.656999999999</v>
      </c>
      <c r="J70" s="31">
        <f t="shared" si="21"/>
        <v>10593.782000000001</v>
      </c>
      <c r="K70" s="31">
        <f t="shared" si="21"/>
        <v>8733.4950000000008</v>
      </c>
      <c r="L70" s="31">
        <f t="shared" ref="L70:N70" si="22">SUM(L71:L74)</f>
        <v>12332.763999999999</v>
      </c>
      <c r="M70" s="31">
        <f t="shared" si="22"/>
        <v>9865.6130000000012</v>
      </c>
      <c r="N70" s="31">
        <f t="shared" si="22"/>
        <v>6101.0620000000008</v>
      </c>
      <c r="O70" s="31">
        <f t="shared" ref="O70:Q70" si="23">SUM(O71:O74)</f>
        <v>2452.1709999999998</v>
      </c>
      <c r="P70" s="31">
        <f t="shared" si="23"/>
        <v>13235.798999999999</v>
      </c>
      <c r="Q70" s="31">
        <f t="shared" si="23"/>
        <v>10104.09266</v>
      </c>
    </row>
    <row r="71" spans="2:17" ht="15.75" thickBot="1" x14ac:dyDescent="0.3">
      <c r="B71" s="13"/>
      <c r="C71" s="14" t="s">
        <v>72</v>
      </c>
      <c r="D71" s="14"/>
      <c r="E71" s="14"/>
      <c r="F71" s="9">
        <v>954.11699999999996</v>
      </c>
      <c r="G71" s="9">
        <v>911.61699999999996</v>
      </c>
      <c r="H71" s="9">
        <v>1031.797</v>
      </c>
      <c r="I71" s="9">
        <v>981.56600000000003</v>
      </c>
      <c r="J71" s="9">
        <v>998.476</v>
      </c>
      <c r="K71" s="9">
        <v>975.47199999999998</v>
      </c>
      <c r="L71" s="9">
        <v>1008.395</v>
      </c>
      <c r="M71" s="9">
        <v>1019.769</v>
      </c>
      <c r="N71" s="9">
        <v>1015.603</v>
      </c>
      <c r="O71" s="9">
        <v>1011.378</v>
      </c>
      <c r="P71" s="9">
        <v>881.06200000000001</v>
      </c>
      <c r="Q71" s="9">
        <v>1840.0926599999998</v>
      </c>
    </row>
    <row r="72" spans="2:17" ht="15.75" thickBot="1" x14ac:dyDescent="0.3">
      <c r="B72" s="13"/>
      <c r="C72" s="14" t="s">
        <v>33</v>
      </c>
      <c r="D72" s="14"/>
      <c r="E72" s="14"/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</row>
    <row r="73" spans="2:17" ht="15.75" thickBot="1" x14ac:dyDescent="0.3">
      <c r="B73" s="13"/>
      <c r="C73" s="14" t="s">
        <v>73</v>
      </c>
      <c r="D73" s="14"/>
      <c r="E73" s="14"/>
      <c r="F73" s="9">
        <v>-99</v>
      </c>
      <c r="G73" s="9">
        <v>-1214</v>
      </c>
      <c r="H73" s="9">
        <v>1553</v>
      </c>
      <c r="I73" s="9">
        <v>3241</v>
      </c>
      <c r="J73" s="9">
        <v>28</v>
      </c>
      <c r="K73" s="9">
        <v>140</v>
      </c>
      <c r="L73" s="9">
        <v>4063</v>
      </c>
      <c r="M73" s="9">
        <v>1539</v>
      </c>
      <c r="N73" s="9">
        <v>-1104</v>
      </c>
      <c r="O73" s="9">
        <v>-4928</v>
      </c>
      <c r="P73" s="9">
        <v>6397</v>
      </c>
      <c r="Q73" s="9">
        <v>2110</v>
      </c>
    </row>
    <row r="74" spans="2:17" ht="15.75" thickBot="1" x14ac:dyDescent="0.3">
      <c r="B74" s="13"/>
      <c r="C74" s="14" t="s">
        <v>39</v>
      </c>
      <c r="D74" s="14"/>
      <c r="E74" s="14"/>
      <c r="F74" s="9">
        <v>9726.2659999999996</v>
      </c>
      <c r="G74" s="9">
        <v>8258.0630000000001</v>
      </c>
      <c r="H74" s="9">
        <v>9720.6710000000003</v>
      </c>
      <c r="I74" s="9">
        <v>9449.0910000000003</v>
      </c>
      <c r="J74" s="9">
        <v>9567.3060000000005</v>
      </c>
      <c r="K74" s="9">
        <v>7618.0230000000001</v>
      </c>
      <c r="L74" s="9">
        <v>7261.3689999999997</v>
      </c>
      <c r="M74" s="9">
        <v>7306.8440000000001</v>
      </c>
      <c r="N74" s="9">
        <v>6189.4590000000007</v>
      </c>
      <c r="O74" s="9">
        <v>6368.7929999999997</v>
      </c>
      <c r="P74" s="9">
        <v>5957.7370000000001</v>
      </c>
      <c r="Q74" s="9">
        <v>6154</v>
      </c>
    </row>
    <row r="75" spans="2:17" ht="15.75" thickBot="1" x14ac:dyDescent="0.3">
      <c r="B75" s="3" t="s">
        <v>45</v>
      </c>
      <c r="C75" s="4"/>
      <c r="D75" s="4"/>
      <c r="E75" s="4"/>
      <c r="F75" s="31">
        <f>SUM(F76:F83)</f>
        <v>475210.44873000006</v>
      </c>
      <c r="G75" s="31">
        <f t="shared" ref="G75:K75" si="24">SUM(G76:G83)</f>
        <v>506293.86429000006</v>
      </c>
      <c r="H75" s="31">
        <f t="shared" si="24"/>
        <v>527597.23837000004</v>
      </c>
      <c r="I75" s="31">
        <f t="shared" si="24"/>
        <v>510182.92508000007</v>
      </c>
      <c r="J75" s="31">
        <f t="shared" si="24"/>
        <v>508724.10194999992</v>
      </c>
      <c r="K75" s="31">
        <f t="shared" si="24"/>
        <v>604627.59565000003</v>
      </c>
      <c r="L75" s="31">
        <f t="shared" ref="L75:N75" si="25">SUM(L76:L83)</f>
        <v>493825.95517000003</v>
      </c>
      <c r="M75" s="31">
        <f t="shared" si="25"/>
        <v>524542.99517000001</v>
      </c>
      <c r="N75" s="31">
        <f t="shared" si="25"/>
        <v>521746.20475999994</v>
      </c>
      <c r="O75" s="31">
        <f t="shared" ref="O75:Q75" si="26">SUM(O76:O83)</f>
        <v>554399.05027999997</v>
      </c>
      <c r="P75" s="31">
        <f t="shared" si="26"/>
        <v>530525.86842999991</v>
      </c>
      <c r="Q75" s="31">
        <f t="shared" si="26"/>
        <v>521840.28030999994</v>
      </c>
    </row>
    <row r="76" spans="2:17" ht="15.75" thickBot="1" x14ac:dyDescent="0.3">
      <c r="B76" s="13"/>
      <c r="C76" s="14" t="s">
        <v>75</v>
      </c>
      <c r="D76" s="14"/>
      <c r="E76" s="14"/>
      <c r="F76" s="9">
        <v>255746.72000000003</v>
      </c>
      <c r="G76" s="9">
        <v>271515.23583000008</v>
      </c>
      <c r="H76" s="9">
        <v>270293.68545999995</v>
      </c>
      <c r="I76" s="9">
        <v>270138.62512000004</v>
      </c>
      <c r="J76" s="9">
        <v>267979.37608000002</v>
      </c>
      <c r="K76" s="9">
        <v>261403.26396000007</v>
      </c>
      <c r="L76" s="9">
        <v>261026.33924000003</v>
      </c>
      <c r="M76" s="9">
        <v>291438.70356000005</v>
      </c>
      <c r="N76" s="9">
        <v>270751.76658999996</v>
      </c>
      <c r="O76" s="9">
        <v>274083.36522000004</v>
      </c>
      <c r="P76" s="9">
        <v>272104.23868000007</v>
      </c>
      <c r="Q76" s="9">
        <v>240598.25527999995</v>
      </c>
    </row>
    <row r="77" spans="2:17" ht="15.75" thickBot="1" x14ac:dyDescent="0.3">
      <c r="B77" s="13"/>
      <c r="C77" s="14" t="s">
        <v>46</v>
      </c>
      <c r="D77" s="14"/>
      <c r="E77" s="14"/>
      <c r="F77" s="9">
        <v>2218.5958900000001</v>
      </c>
      <c r="G77" s="9">
        <v>2268.5893900000001</v>
      </c>
      <c r="H77" s="9">
        <v>1850.1856499999999</v>
      </c>
      <c r="I77" s="9">
        <v>1449.0830799999997</v>
      </c>
      <c r="J77" s="9">
        <v>1755.9753300000002</v>
      </c>
      <c r="K77" s="9">
        <v>11479.036679999999</v>
      </c>
      <c r="L77" s="9">
        <v>1901.3255299999998</v>
      </c>
      <c r="M77" s="9">
        <v>2933.7049900000002</v>
      </c>
      <c r="N77" s="9">
        <v>2299.4466200000002</v>
      </c>
      <c r="O77" s="9">
        <v>2501.2983699999995</v>
      </c>
      <c r="P77" s="9">
        <v>2754.3404300000002</v>
      </c>
      <c r="Q77" s="9">
        <v>2287.69074</v>
      </c>
    </row>
    <row r="78" spans="2:17" ht="15.75" thickBot="1" x14ac:dyDescent="0.3">
      <c r="B78" s="13"/>
      <c r="C78" s="14" t="s">
        <v>47</v>
      </c>
      <c r="D78" s="14"/>
      <c r="E78" s="14"/>
      <c r="F78" s="9">
        <v>8025.9466300000004</v>
      </c>
      <c r="G78" s="9">
        <v>7271.2009599999992</v>
      </c>
      <c r="H78" s="9">
        <v>10991.736079999999</v>
      </c>
      <c r="I78" s="9">
        <v>14629.590260000001</v>
      </c>
      <c r="J78" s="9">
        <v>9470.6616900000008</v>
      </c>
      <c r="K78" s="9">
        <v>22497.291389999999</v>
      </c>
      <c r="L78" s="9">
        <v>6977.9117800000004</v>
      </c>
      <c r="M78" s="9">
        <v>8315.7691400000003</v>
      </c>
      <c r="N78" s="9">
        <v>7738.8333399999992</v>
      </c>
      <c r="O78" s="9">
        <v>12802.689630000001</v>
      </c>
      <c r="P78" s="9">
        <v>10024.632580000001</v>
      </c>
      <c r="Q78" s="9">
        <v>13581.126890000003</v>
      </c>
    </row>
    <row r="79" spans="2:17" ht="15.75" thickBot="1" x14ac:dyDescent="0.3">
      <c r="B79" s="13"/>
      <c r="C79" s="14" t="s">
        <v>49</v>
      </c>
      <c r="D79" s="14"/>
      <c r="E79" s="14"/>
      <c r="F79" s="9">
        <v>2574.1379499999998</v>
      </c>
      <c r="G79" s="9">
        <v>2906.1093700000001</v>
      </c>
      <c r="H79" s="9">
        <v>5400.0186999999987</v>
      </c>
      <c r="I79" s="9">
        <v>2573.0250700000001</v>
      </c>
      <c r="J79" s="9">
        <v>2673.2080700000001</v>
      </c>
      <c r="K79" s="9">
        <v>2843.3009899999997</v>
      </c>
      <c r="L79" s="9">
        <v>2912.3850599999996</v>
      </c>
      <c r="M79" s="9">
        <v>3663.3619400000002</v>
      </c>
      <c r="N79" s="9">
        <v>2944.4790300000004</v>
      </c>
      <c r="O79" s="9">
        <v>5868.4808999999996</v>
      </c>
      <c r="P79" s="9">
        <v>2479.1986800000004</v>
      </c>
      <c r="Q79" s="9">
        <v>-268.41580000000044</v>
      </c>
    </row>
    <row r="80" spans="2:17" ht="15.75" thickBot="1" x14ac:dyDescent="0.3">
      <c r="B80" s="13"/>
      <c r="C80" s="14" t="s">
        <v>50</v>
      </c>
      <c r="D80" s="14"/>
      <c r="E80" s="14"/>
      <c r="F80" s="9">
        <v>37213.492389999999</v>
      </c>
      <c r="G80" s="9">
        <v>36084.242149999998</v>
      </c>
      <c r="H80" s="9">
        <v>42609.139569999999</v>
      </c>
      <c r="I80" s="9">
        <v>37791.319719999992</v>
      </c>
      <c r="J80" s="9">
        <v>38306.646730000008</v>
      </c>
      <c r="K80" s="9">
        <v>43306.623129999985</v>
      </c>
      <c r="L80" s="9">
        <v>36931.310510000018</v>
      </c>
      <c r="M80" s="9">
        <v>39806.435000000012</v>
      </c>
      <c r="N80" s="9">
        <v>33686.847839999995</v>
      </c>
      <c r="O80" s="9">
        <v>19713.424059999998</v>
      </c>
      <c r="P80" s="9">
        <v>43445.163440000004</v>
      </c>
      <c r="Q80" s="9">
        <v>44425.288509999998</v>
      </c>
    </row>
    <row r="81" spans="2:17" ht="15.75" thickBot="1" x14ac:dyDescent="0.3">
      <c r="B81" s="13"/>
      <c r="C81" s="14" t="s">
        <v>52</v>
      </c>
      <c r="D81" s="14"/>
      <c r="E81" s="14"/>
      <c r="F81" s="9">
        <v>15104.24955</v>
      </c>
      <c r="G81" s="9">
        <v>13282.708080000002</v>
      </c>
      <c r="H81" s="9">
        <v>15419.801219999999</v>
      </c>
      <c r="I81" s="9">
        <v>14593.79084</v>
      </c>
      <c r="J81" s="9">
        <v>14492.948689999999</v>
      </c>
      <c r="K81" s="9">
        <v>12150.020169999998</v>
      </c>
      <c r="L81" s="9">
        <v>13614.496359999999</v>
      </c>
      <c r="M81" s="9">
        <v>16196.445190000004</v>
      </c>
      <c r="N81" s="9">
        <v>16526.93187</v>
      </c>
      <c r="O81" s="9">
        <v>17107.733059999999</v>
      </c>
      <c r="P81" s="9">
        <v>8224.3447399999968</v>
      </c>
      <c r="Q81" s="9">
        <v>19003.682080000002</v>
      </c>
    </row>
    <row r="82" spans="2:17" ht="15.75" thickBot="1" x14ac:dyDescent="0.3">
      <c r="B82" s="13"/>
      <c r="C82" s="14" t="s">
        <v>76</v>
      </c>
      <c r="D82" s="14"/>
      <c r="E82" s="14"/>
      <c r="F82" s="9">
        <v>38951.778240000007</v>
      </c>
      <c r="G82" s="9">
        <v>41851.444340000002</v>
      </c>
      <c r="H82" s="9">
        <v>43538.418129999998</v>
      </c>
      <c r="I82" s="9">
        <v>42141.062509999996</v>
      </c>
      <c r="J82" s="9">
        <v>42950.008420000006</v>
      </c>
      <c r="K82" s="9">
        <v>42721.208729999998</v>
      </c>
      <c r="L82" s="9">
        <v>42300.775399999999</v>
      </c>
      <c r="M82" s="9">
        <v>36661.824020000007</v>
      </c>
      <c r="N82" s="9">
        <v>43711.175800000005</v>
      </c>
      <c r="O82" s="9">
        <v>40181.455670000003</v>
      </c>
      <c r="P82" s="9">
        <v>40406.066420000003</v>
      </c>
      <c r="Q82" s="9">
        <v>46861.047449999998</v>
      </c>
    </row>
    <row r="83" spans="2:17" ht="15.75" thickBot="1" x14ac:dyDescent="0.3">
      <c r="B83" s="33"/>
      <c r="C83" s="34" t="s">
        <v>53</v>
      </c>
      <c r="D83" s="34"/>
      <c r="E83" s="34"/>
      <c r="F83" s="9">
        <v>115375.52807999999</v>
      </c>
      <c r="G83" s="9">
        <v>131114.33416999999</v>
      </c>
      <c r="H83" s="9">
        <v>137494.25356000001</v>
      </c>
      <c r="I83" s="9">
        <v>126866.42848000003</v>
      </c>
      <c r="J83" s="9">
        <v>131095.27693999998</v>
      </c>
      <c r="K83" s="9">
        <v>208226.85060000001</v>
      </c>
      <c r="L83" s="9">
        <v>128161.41128999995</v>
      </c>
      <c r="M83" s="9">
        <v>125526.75133000003</v>
      </c>
      <c r="N83" s="9">
        <v>144086.72366999998</v>
      </c>
      <c r="O83" s="9">
        <v>182140.60336999997</v>
      </c>
      <c r="P83" s="9">
        <v>151087.88345999998</v>
      </c>
      <c r="Q83" s="9">
        <v>155351.60516000001</v>
      </c>
    </row>
    <row r="84" spans="2:17" ht="15.75" thickBot="1" x14ac:dyDescent="0.3">
      <c r="B84" s="35" t="s">
        <v>77</v>
      </c>
      <c r="C84" s="16"/>
      <c r="D84" s="16"/>
      <c r="E84" s="16"/>
      <c r="F84" s="31">
        <f t="shared" ref="F84:K84" si="27">F51-F54+F60+F65+F70-F75</f>
        <v>282870.42709349724</v>
      </c>
      <c r="G84" s="31">
        <f t="shared" si="27"/>
        <v>240234.86427010747</v>
      </c>
      <c r="H84" s="31">
        <f t="shared" si="27"/>
        <v>223929.89884408924</v>
      </c>
      <c r="I84" s="31">
        <f t="shared" si="27"/>
        <v>285971.63716996438</v>
      </c>
      <c r="J84" s="31">
        <f t="shared" si="27"/>
        <v>267109.5600058682</v>
      </c>
      <c r="K84" s="31">
        <f t="shared" si="27"/>
        <v>213124.74262443243</v>
      </c>
      <c r="L84" s="31">
        <f t="shared" ref="L84:N84" si="28">L51-L54+L60+L65+L70-L75</f>
        <v>307745.33716933412</v>
      </c>
      <c r="M84" s="31">
        <f t="shared" si="28"/>
        <v>276610.07976750308</v>
      </c>
      <c r="N84" s="31">
        <f t="shared" si="28"/>
        <v>295937.1638542001</v>
      </c>
      <c r="O84" s="31">
        <f t="shared" ref="O84:Q84" si="29">O51-O54+O60+O65+O70-O75</f>
        <v>269483.62580065336</v>
      </c>
      <c r="P84" s="31">
        <f t="shared" si="29"/>
        <v>299701.51913039701</v>
      </c>
      <c r="Q84" s="31">
        <f t="shared" si="29"/>
        <v>347307.42727412039</v>
      </c>
    </row>
    <row r="85" spans="2:17" ht="15.75" thickBot="1" x14ac:dyDescent="0.3">
      <c r="B85" s="3" t="s">
        <v>54</v>
      </c>
      <c r="C85" s="4"/>
      <c r="D85" s="4"/>
      <c r="E85" s="4"/>
      <c r="F85" s="31">
        <f t="shared" ref="F85:H85" si="30">SUM(F86:F88)</f>
        <v>89120.632769974996</v>
      </c>
      <c r="G85" s="31">
        <f t="shared" si="30"/>
        <v>74884.241370030097</v>
      </c>
      <c r="H85" s="31">
        <f t="shared" si="30"/>
        <v>78176.104430024992</v>
      </c>
      <c r="I85" s="31">
        <f t="shared" ref="I85:K85" si="31">SUM(I86:I88)</f>
        <v>89845.69250000811</v>
      </c>
      <c r="J85" s="31">
        <f t="shared" si="31"/>
        <v>85566.767660033496</v>
      </c>
      <c r="K85" s="31">
        <f t="shared" si="31"/>
        <v>80206.818579935294</v>
      </c>
      <c r="L85" s="31">
        <f t="shared" ref="L85:N85" si="32">SUM(L86:L88)</f>
        <v>91893.879439983197</v>
      </c>
      <c r="M85" s="31">
        <f t="shared" si="32"/>
        <v>90274.875990016793</v>
      </c>
      <c r="N85" s="31">
        <f t="shared" si="32"/>
        <v>94318.632279983707</v>
      </c>
      <c r="O85" s="31">
        <f t="shared" ref="O85:Q85" si="33">SUM(O86:O88)</f>
        <v>83213.901159983405</v>
      </c>
      <c r="P85" s="31">
        <f t="shared" si="33"/>
        <v>106162.44902998349</v>
      </c>
      <c r="Q85" s="31">
        <f t="shared" si="33"/>
        <v>79124.347199999989</v>
      </c>
    </row>
    <row r="86" spans="2:17" ht="15.75" thickBot="1" x14ac:dyDescent="0.3">
      <c r="B86" s="13"/>
      <c r="C86" s="14" t="s">
        <v>55</v>
      </c>
      <c r="D86" s="14"/>
      <c r="E86" s="14"/>
      <c r="F86" s="9">
        <v>107003.220609975</v>
      </c>
      <c r="G86" s="9">
        <v>75268.367280030099</v>
      </c>
      <c r="H86" s="9">
        <v>71277.957180024998</v>
      </c>
      <c r="I86" s="9">
        <v>90001.753780008105</v>
      </c>
      <c r="J86" s="9">
        <v>100763.85328003349</v>
      </c>
      <c r="K86" s="9">
        <v>257993.50482993529</v>
      </c>
      <c r="L86" s="9">
        <v>83775.858439983189</v>
      </c>
      <c r="M86" s="9">
        <v>86344.678990016793</v>
      </c>
      <c r="N86" s="9">
        <v>96838.086279983705</v>
      </c>
      <c r="O86" s="9">
        <v>89475.552129983407</v>
      </c>
      <c r="P86" s="9">
        <v>99581.53302998349</v>
      </c>
      <c r="Q86" s="9">
        <v>68594.605519999997</v>
      </c>
    </row>
    <row r="87" spans="2:17" ht="15.75" thickBot="1" x14ac:dyDescent="0.3">
      <c r="B87" s="13"/>
      <c r="C87" s="14" t="s">
        <v>56</v>
      </c>
      <c r="D87" s="14"/>
      <c r="E87" s="14"/>
      <c r="F87" s="9">
        <v>-17882.58784</v>
      </c>
      <c r="G87" s="9">
        <v>-384.12590999999748</v>
      </c>
      <c r="H87" s="9">
        <v>6898.1472499999982</v>
      </c>
      <c r="I87" s="9">
        <v>-156.06128000000035</v>
      </c>
      <c r="J87" s="9">
        <v>-15197.08562</v>
      </c>
      <c r="K87" s="9">
        <v>-177786.68625</v>
      </c>
      <c r="L87" s="9">
        <v>8118.0210000000006</v>
      </c>
      <c r="M87" s="9">
        <v>3930.1970000000001</v>
      </c>
      <c r="N87" s="9">
        <v>-2519.4540000000002</v>
      </c>
      <c r="O87" s="9">
        <v>-6261.6509699999997</v>
      </c>
      <c r="P87" s="9">
        <v>6580.9160000000002</v>
      </c>
      <c r="Q87" s="9">
        <v>10529.741679999999</v>
      </c>
    </row>
    <row r="88" spans="2:17" ht="15.75" thickBot="1" x14ac:dyDescent="0.3">
      <c r="B88" s="33"/>
      <c r="C88" s="34" t="s">
        <v>57</v>
      </c>
      <c r="D88" s="34"/>
      <c r="E88" s="34"/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</row>
    <row r="89" spans="2:17" ht="15.75" thickBot="1" x14ac:dyDescent="0.3">
      <c r="B89" s="3" t="s">
        <v>58</v>
      </c>
      <c r="C89" s="4"/>
      <c r="D89" s="4"/>
      <c r="E89" s="4"/>
      <c r="F89" s="31">
        <f>F84-F85</f>
        <v>193749.79432352225</v>
      </c>
      <c r="G89" s="31">
        <f t="shared" ref="G89:K89" si="34">G84-G85</f>
        <v>165350.62290007737</v>
      </c>
      <c r="H89" s="31">
        <f t="shared" si="34"/>
        <v>145753.79441406426</v>
      </c>
      <c r="I89" s="31">
        <f t="shared" si="34"/>
        <v>196125.94466995628</v>
      </c>
      <c r="J89" s="31">
        <f t="shared" si="34"/>
        <v>181542.79234583472</v>
      </c>
      <c r="K89" s="31">
        <f t="shared" si="34"/>
        <v>132917.92404449714</v>
      </c>
      <c r="L89" s="31">
        <f t="shared" ref="L89:N89" si="35">L84-L85</f>
        <v>215851.45772935092</v>
      </c>
      <c r="M89" s="31">
        <f t="shared" si="35"/>
        <v>186335.20377748628</v>
      </c>
      <c r="N89" s="31">
        <f t="shared" si="35"/>
        <v>201618.53157421638</v>
      </c>
      <c r="O89" s="31">
        <f t="shared" ref="O89:Q89" si="36">O84-O85</f>
        <v>186269.72464066994</v>
      </c>
      <c r="P89" s="31">
        <f t="shared" si="36"/>
        <v>193539.07010041352</v>
      </c>
      <c r="Q89" s="31">
        <f t="shared" si="36"/>
        <v>268183.08007412043</v>
      </c>
    </row>
    <row r="90" spans="2:17" ht="15.75" thickBot="1" x14ac:dyDescent="0.3">
      <c r="B90" s="3" t="s">
        <v>78</v>
      </c>
      <c r="C90" s="4"/>
      <c r="D90" s="4"/>
      <c r="E90" s="4"/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</row>
    <row r="91" spans="2:17" ht="15.75" thickBot="1" x14ac:dyDescent="0.3">
      <c r="B91" s="3" t="s">
        <v>79</v>
      </c>
      <c r="C91" s="4"/>
      <c r="D91" s="4"/>
      <c r="E91" s="4"/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</row>
    <row r="92" spans="2:17" ht="15.75" thickBot="1" x14ac:dyDescent="0.3">
      <c r="B92" s="36" t="s">
        <v>80</v>
      </c>
      <c r="C92" s="18"/>
      <c r="D92" s="18"/>
      <c r="E92" s="18"/>
      <c r="F92" s="62">
        <v>-53669.376819999998</v>
      </c>
      <c r="G92" s="62">
        <v>42496.078489999993</v>
      </c>
      <c r="H92" s="62">
        <v>-51372.120263999997</v>
      </c>
      <c r="I92" s="62">
        <v>8567.6296900000016</v>
      </c>
      <c r="J92" s="62">
        <v>-12382.103790000001</v>
      </c>
      <c r="K92" s="62">
        <v>31895.082419999995</v>
      </c>
      <c r="L92" s="62">
        <v>-6007.9968500000068</v>
      </c>
      <c r="M92" s="62">
        <v>1232.105400000014</v>
      </c>
      <c r="N92" s="62">
        <v>726.22607999999661</v>
      </c>
      <c r="O92" s="62">
        <v>-32268.689825800004</v>
      </c>
      <c r="P92" s="62">
        <v>223223.02886000002</v>
      </c>
      <c r="Q92" s="62">
        <v>-7001.2628899999972</v>
      </c>
    </row>
    <row r="93" spans="2:17" ht="15.75" thickBot="1" x14ac:dyDescent="0.3">
      <c r="B93" s="35"/>
      <c r="C93" s="37" t="s">
        <v>81</v>
      </c>
      <c r="D93" s="16"/>
      <c r="E93" s="16"/>
      <c r="F93" s="62">
        <v>20616</v>
      </c>
      <c r="G93" s="62">
        <v>-6781</v>
      </c>
      <c r="H93" s="62">
        <v>32789</v>
      </c>
      <c r="I93" s="62">
        <v>-23405</v>
      </c>
      <c r="J93" s="62">
        <v>-66272</v>
      </c>
      <c r="K93" s="62">
        <v>88119</v>
      </c>
      <c r="L93" s="62">
        <v>12109</v>
      </c>
      <c r="M93" s="62">
        <v>12070</v>
      </c>
      <c r="N93" s="62">
        <v>-35671</v>
      </c>
      <c r="O93" s="62">
        <v>4947</v>
      </c>
      <c r="P93" s="62">
        <v>6356</v>
      </c>
      <c r="Q93" s="62">
        <v>30606</v>
      </c>
    </row>
    <row r="94" spans="2:17" ht="15.75" thickBot="1" x14ac:dyDescent="0.3">
      <c r="B94" s="3" t="s">
        <v>59</v>
      </c>
      <c r="C94" s="38"/>
      <c r="D94" s="4"/>
      <c r="E94" s="4"/>
      <c r="F94" s="62">
        <v>0</v>
      </c>
      <c r="G94" s="62">
        <v>-251538</v>
      </c>
      <c r="H94" s="62">
        <v>-104000</v>
      </c>
      <c r="I94" s="62">
        <v>0</v>
      </c>
      <c r="J94" s="62">
        <v>0</v>
      </c>
      <c r="K94" s="62">
        <v>-24430.41173</v>
      </c>
      <c r="L94" s="62">
        <v>0</v>
      </c>
      <c r="M94" s="62">
        <v>-348861.67599999998</v>
      </c>
      <c r="N94" s="62">
        <v>-52203.41173</v>
      </c>
      <c r="O94" s="62">
        <v>-156430.41172999999</v>
      </c>
      <c r="P94" s="62">
        <v>-42179</v>
      </c>
      <c r="Q94" s="62">
        <v>0</v>
      </c>
    </row>
    <row r="95" spans="2:17" ht="15.75" thickBot="1" x14ac:dyDescent="0.3">
      <c r="B95" s="39" t="s">
        <v>82</v>
      </c>
      <c r="C95" s="21"/>
      <c r="D95" s="21"/>
      <c r="E95" s="21"/>
      <c r="F95" s="62">
        <v>160696.41750352224</v>
      </c>
      <c r="G95" s="62">
        <v>-50472.29860992264</v>
      </c>
      <c r="H95" s="62">
        <v>23170.674150064267</v>
      </c>
      <c r="I95" s="62">
        <v>181288.57435995628</v>
      </c>
      <c r="J95" s="62">
        <v>102888.68855583473</v>
      </c>
      <c r="K95" s="62">
        <v>228501.59473449714</v>
      </c>
      <c r="L95" s="62">
        <v>221952.46087935093</v>
      </c>
      <c r="M95" s="62">
        <v>-149224.36682251369</v>
      </c>
      <c r="N95" s="62">
        <v>114470.34592421638</v>
      </c>
      <c r="O95" s="62">
        <v>2517.6230848699342</v>
      </c>
      <c r="P95" s="62">
        <v>380939.09896041354</v>
      </c>
      <c r="Q95" s="62">
        <v>291787.81718412042</v>
      </c>
    </row>
    <row r="96" spans="2:17" s="61" customFormat="1" ht="15.75" thickBot="1" x14ac:dyDescent="0.3">
      <c r="B96" s="39" t="s">
        <v>83</v>
      </c>
      <c r="C96" s="21"/>
      <c r="D96" s="21"/>
      <c r="E96" s="21"/>
      <c r="F96" s="62">
        <v>8686099.8663500007</v>
      </c>
      <c r="G96" s="62">
        <v>8846796.2838535216</v>
      </c>
      <c r="H96" s="62">
        <v>8796323.9852435999</v>
      </c>
      <c r="I96" s="62">
        <v>8819494.6593936644</v>
      </c>
      <c r="J96" s="62">
        <v>9000785.933753619</v>
      </c>
      <c r="K96" s="62">
        <v>9103676.1723094564</v>
      </c>
      <c r="L96" s="62">
        <v>9332177.7670439519</v>
      </c>
      <c r="M96" s="62">
        <v>9554130.2279233038</v>
      </c>
      <c r="N96" s="63">
        <v>9404905.861100791</v>
      </c>
      <c r="O96" s="62">
        <v>9519376.2070250064</v>
      </c>
      <c r="P96" s="62">
        <v>9521893.8301098775</v>
      </c>
      <c r="Q96" s="62">
        <v>9902832.9290702883</v>
      </c>
    </row>
    <row r="97" spans="2:17" ht="15.75" thickBot="1" x14ac:dyDescent="0.3">
      <c r="B97" s="48" t="s">
        <v>84</v>
      </c>
      <c r="C97" s="18"/>
      <c r="D97" s="18"/>
      <c r="E97" s="18"/>
      <c r="F97" s="62">
        <v>8846796.2838535216</v>
      </c>
      <c r="G97" s="62">
        <v>8796323.9852435999</v>
      </c>
      <c r="H97" s="62">
        <v>8819494.6593936644</v>
      </c>
      <c r="I97" s="62">
        <v>9000785.933753619</v>
      </c>
      <c r="J97" s="62">
        <v>9103676.1723094564</v>
      </c>
      <c r="K97" s="62">
        <v>9332177.7670439519</v>
      </c>
      <c r="L97" s="62">
        <v>9554130.2279233038</v>
      </c>
      <c r="M97" s="62">
        <v>9404905.861100791</v>
      </c>
      <c r="N97" s="63">
        <v>9519376.2070250064</v>
      </c>
      <c r="O97" s="62">
        <v>9521893.8301098775</v>
      </c>
      <c r="P97" s="62">
        <v>9902832.9290702883</v>
      </c>
      <c r="Q97" s="62">
        <v>10194620.746254409</v>
      </c>
    </row>
    <row r="98" spans="2:17" ht="15.75" thickBot="1" x14ac:dyDescent="0.3">
      <c r="B98" s="35"/>
      <c r="C98" s="37"/>
      <c r="D98" s="16"/>
      <c r="E98" s="16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</row>
    <row r="99" spans="2:17" ht="15.75" thickBot="1" x14ac:dyDescent="0.3">
      <c r="B99" s="3" t="s">
        <v>60</v>
      </c>
      <c r="C99" s="38"/>
      <c r="D99" s="4"/>
      <c r="E99" s="4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</row>
    <row r="100" spans="2:17" ht="15.75" thickBot="1" x14ac:dyDescent="0.3">
      <c r="B100" s="17" t="s">
        <v>61</v>
      </c>
      <c r="C100" s="41"/>
      <c r="D100" s="41"/>
      <c r="E100" s="46"/>
      <c r="F100" s="26">
        <v>6346</v>
      </c>
      <c r="G100" s="26">
        <v>6335</v>
      </c>
      <c r="H100" s="26">
        <v>6319</v>
      </c>
      <c r="I100" s="26">
        <v>6039</v>
      </c>
      <c r="J100" s="26">
        <v>6015</v>
      </c>
      <c r="K100" s="26">
        <v>6022</v>
      </c>
      <c r="L100" s="26">
        <v>6246</v>
      </c>
      <c r="M100" s="26">
        <v>6271</v>
      </c>
      <c r="N100" s="26">
        <v>6256</v>
      </c>
      <c r="O100" s="26">
        <v>8282</v>
      </c>
      <c r="P100" s="26">
        <v>6216</v>
      </c>
      <c r="Q100" s="26">
        <v>6225</v>
      </c>
    </row>
    <row r="101" spans="2:17" ht="15.75" thickBot="1" x14ac:dyDescent="0.3">
      <c r="B101" s="42"/>
      <c r="C101" s="43" t="s">
        <v>62</v>
      </c>
      <c r="D101" s="43"/>
      <c r="E101" s="44"/>
      <c r="F101" s="26">
        <v>6133</v>
      </c>
      <c r="G101" s="26">
        <v>6121</v>
      </c>
      <c r="H101" s="26">
        <v>6096</v>
      </c>
      <c r="I101" s="26">
        <v>5836</v>
      </c>
      <c r="J101" s="26">
        <v>5815</v>
      </c>
      <c r="K101" s="26">
        <v>5800</v>
      </c>
      <c r="L101" s="26">
        <v>6007</v>
      </c>
      <c r="M101" s="26">
        <v>5998</v>
      </c>
      <c r="N101" s="26">
        <v>5985</v>
      </c>
      <c r="O101" s="26">
        <v>5932</v>
      </c>
      <c r="P101" s="26">
        <v>5917</v>
      </c>
      <c r="Q101" s="26">
        <v>5915</v>
      </c>
    </row>
    <row r="102" spans="2:17" ht="15.75" thickBot="1" x14ac:dyDescent="0.3">
      <c r="B102" s="42"/>
      <c r="C102" s="43" t="s">
        <v>63</v>
      </c>
      <c r="D102" s="43"/>
      <c r="E102" s="44"/>
      <c r="F102" s="26">
        <v>213</v>
      </c>
      <c r="G102" s="26">
        <v>214</v>
      </c>
      <c r="H102" s="26">
        <v>223</v>
      </c>
      <c r="I102" s="26">
        <v>203</v>
      </c>
      <c r="J102" s="26">
        <v>200</v>
      </c>
      <c r="K102" s="26">
        <v>222</v>
      </c>
      <c r="L102" s="26">
        <v>239</v>
      </c>
      <c r="M102" s="26">
        <v>273</v>
      </c>
      <c r="N102" s="26">
        <v>271</v>
      </c>
      <c r="O102" s="26">
        <v>277</v>
      </c>
      <c r="P102" s="26">
        <v>299</v>
      </c>
      <c r="Q102" s="26">
        <v>310</v>
      </c>
    </row>
    <row r="103" spans="2:17" ht="15.75" thickBot="1" x14ac:dyDescent="0.3">
      <c r="B103" s="42" t="s">
        <v>64</v>
      </c>
      <c r="C103" s="43"/>
      <c r="D103" s="43"/>
      <c r="E103" s="44"/>
      <c r="F103" s="26">
        <v>144</v>
      </c>
      <c r="G103" s="26">
        <v>144</v>
      </c>
      <c r="H103" s="26">
        <v>144</v>
      </c>
      <c r="I103" s="26">
        <v>131</v>
      </c>
      <c r="J103" s="26">
        <v>131</v>
      </c>
      <c r="K103" s="26">
        <v>126</v>
      </c>
      <c r="L103" s="26">
        <v>136</v>
      </c>
      <c r="M103" s="26">
        <v>137</v>
      </c>
      <c r="N103" s="26">
        <v>137</v>
      </c>
      <c r="O103" s="26">
        <v>137</v>
      </c>
      <c r="P103" s="26">
        <v>135</v>
      </c>
      <c r="Q103" s="26">
        <v>135</v>
      </c>
    </row>
    <row r="104" spans="2:17" ht="15.75" thickBot="1" x14ac:dyDescent="0.3">
      <c r="B104" s="15" t="s">
        <v>65</v>
      </c>
      <c r="C104" s="45"/>
      <c r="D104" s="45"/>
      <c r="E104" s="22"/>
      <c r="F104" s="26">
        <v>85</v>
      </c>
      <c r="G104" s="26">
        <v>85</v>
      </c>
      <c r="H104" s="26">
        <v>84</v>
      </c>
      <c r="I104" s="26">
        <v>73</v>
      </c>
      <c r="J104" s="26">
        <v>73</v>
      </c>
      <c r="K104" s="26">
        <v>72</v>
      </c>
      <c r="L104" s="26">
        <v>85</v>
      </c>
      <c r="M104" s="26">
        <v>85</v>
      </c>
      <c r="N104" s="26">
        <v>85</v>
      </c>
      <c r="O104" s="26">
        <v>84</v>
      </c>
      <c r="P104" s="26">
        <v>84</v>
      </c>
      <c r="Q104" s="26">
        <v>84</v>
      </c>
    </row>
    <row r="105" spans="2:17" ht="15.75" thickBot="1" x14ac:dyDescent="0.3">
      <c r="B105" s="15" t="s">
        <v>85</v>
      </c>
      <c r="C105" s="45"/>
      <c r="D105" s="45"/>
      <c r="E105" s="22"/>
      <c r="F105" s="26">
        <v>1176</v>
      </c>
      <c r="G105" s="26">
        <v>1176</v>
      </c>
      <c r="H105" s="26">
        <v>1186</v>
      </c>
      <c r="I105" s="26">
        <v>1193</v>
      </c>
      <c r="J105" s="26">
        <v>1164</v>
      </c>
      <c r="K105" s="26">
        <v>1173</v>
      </c>
      <c r="L105" s="26">
        <v>1160</v>
      </c>
      <c r="M105" s="26">
        <v>1171</v>
      </c>
      <c r="N105" s="26">
        <v>1182</v>
      </c>
      <c r="O105" s="26">
        <v>1188</v>
      </c>
      <c r="P105" s="26">
        <v>1188</v>
      </c>
      <c r="Q105" s="26">
        <v>1195</v>
      </c>
    </row>
    <row r="108" spans="2:17" x14ac:dyDescent="0.25">
      <c r="F108" s="2"/>
      <c r="G108" s="2"/>
      <c r="H108" s="2"/>
    </row>
  </sheetData>
  <mergeCells count="24">
    <mergeCell ref="Q13:Q16"/>
    <mergeCell ref="L13:L16"/>
    <mergeCell ref="M13:M16"/>
    <mergeCell ref="N13:N16"/>
    <mergeCell ref="O13:O16"/>
    <mergeCell ref="P13:P16"/>
    <mergeCell ref="B7:Q7"/>
    <mergeCell ref="B8:Q8"/>
    <mergeCell ref="B9:Q9"/>
    <mergeCell ref="F11:H12"/>
    <mergeCell ref="I11:K12"/>
    <mergeCell ref="L11:N12"/>
    <mergeCell ref="O11:Q12"/>
    <mergeCell ref="B17:E17"/>
    <mergeCell ref="C24:E24"/>
    <mergeCell ref="B35:E35"/>
    <mergeCell ref="B60:E60"/>
    <mergeCell ref="K13:K16"/>
    <mergeCell ref="B13:E16"/>
    <mergeCell ref="F13:F16"/>
    <mergeCell ref="G13:G16"/>
    <mergeCell ref="H13:H16"/>
    <mergeCell ref="I13:I16"/>
    <mergeCell ref="J13:J16"/>
  </mergeCells>
  <pageMargins left="0.7" right="0.7" top="0.75" bottom="0.75" header="0.3" footer="0.3"/>
  <pageSetup paperSize="9" scale="45" orientation="portrait" r:id="rId1"/>
  <headerFooter>
    <oddFooter>&amp;L_x000D_&amp;1#&amp;"Calibri"&amp;10&amp;K000000 Office Use Only</oddFooter>
  </headerFooter>
  <colBreaks count="2" manualBreakCount="2">
    <brk id="18" min="5" max="105" man="1"/>
    <brk id="19" min="5" max="105" man="1"/>
  </colBreaks>
  <drawing r:id="rId2"/>
</worksheet>
</file>

<file path=docMetadata/LabelInfo.xml><?xml version="1.0" encoding="utf-8"?>
<clbl:labelList xmlns:clbl="http://schemas.microsoft.com/office/2020/mipLabelMetadata">
  <clbl:label id="{bb29788d-7490-4074-bccc-82a151f1609d}" enabled="1" method="Privileged" siteId="{7fbedcc9-7201-4aa8-8786-7001cf6a080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2021</vt:lpstr>
      <vt:lpstr>'2021'!Print_Area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shi432</dc:creator>
  <cp:lastModifiedBy>Andreas, Aili</cp:lastModifiedBy>
  <cp:lastPrinted>2024-09-02T09:24:46Z</cp:lastPrinted>
  <dcterms:created xsi:type="dcterms:W3CDTF">2009-09-23T07:18:32Z</dcterms:created>
  <dcterms:modified xsi:type="dcterms:W3CDTF">2024-09-03T08:02:32Z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b29788d-7490-4074-bccc-82a151f1609d_Enabled">
    <vt:lpwstr>true</vt:lpwstr>
  </property>
  <property fmtid="{D5CDD505-2E9C-101B-9397-08002B2CF9AE}" pid="3" name="MSIP_Label_bb29788d-7490-4074-bccc-82a151f1609d_SetDate">
    <vt:lpwstr>2021-11-18T09:50:13Z</vt:lpwstr>
  </property>
  <property fmtid="{D5CDD505-2E9C-101B-9397-08002B2CF9AE}" pid="4" name="MSIP_Label_bb29788d-7490-4074-bccc-82a151f1609d_Method">
    <vt:lpwstr>Privileged</vt:lpwstr>
  </property>
  <property fmtid="{D5CDD505-2E9C-101B-9397-08002B2CF9AE}" pid="5" name="MSIP_Label_bb29788d-7490-4074-bccc-82a151f1609d_Name">
    <vt:lpwstr>Official Use Only</vt:lpwstr>
  </property>
  <property fmtid="{D5CDD505-2E9C-101B-9397-08002B2CF9AE}" pid="6" name="MSIP_Label_bb29788d-7490-4074-bccc-82a151f1609d_SiteId">
    <vt:lpwstr>7fbedcc9-7201-4aa8-8786-7001cf6a0802</vt:lpwstr>
  </property>
  <property fmtid="{D5CDD505-2E9C-101B-9397-08002B2CF9AE}" pid="7" name="MSIP_Label_bb29788d-7490-4074-bccc-82a151f1609d_ActionId">
    <vt:lpwstr>5d9541b0-4ff6-4126-9cbf-4d410c70755f</vt:lpwstr>
  </property>
  <property fmtid="{D5CDD505-2E9C-101B-9397-08002B2CF9AE}" pid="8" name="MSIP_Label_bb29788d-7490-4074-bccc-82a151f1609d_ContentBits">
    <vt:lpwstr>0</vt:lpwstr>
  </property>
</Properties>
</file>