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DA673D0B-C00F-4486-9945-7783115A3663}" xr6:coauthVersionLast="45" xr6:coauthVersionMax="45" xr10:uidLastSave="{00000000-0000-0000-0000-000000000000}"/>
  <bookViews>
    <workbookView xWindow="-120" yWindow="-120" windowWidth="21840" windowHeight="13290" firstSheet="1" activeTab="2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4" l="1"/>
  <c r="H72" i="37" l="1"/>
  <c r="B72" i="37"/>
  <c r="B31" i="37"/>
  <c r="H31" i="37"/>
  <c r="H30" i="36"/>
  <c r="B30" i="36"/>
  <c r="B20" i="36"/>
  <c r="H20" i="36"/>
  <c r="B30" i="4" l="1"/>
  <c r="B19" i="4"/>
  <c r="B14" i="4"/>
  <c r="C28" i="4"/>
  <c r="C26" i="4"/>
  <c r="C24" i="4"/>
  <c r="C22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3" i="37"/>
  <c r="I73" i="37"/>
  <c r="H73" i="37"/>
  <c r="C73" i="37"/>
  <c r="D73" i="37"/>
  <c r="B73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<sst xmlns="http://schemas.openxmlformats.org/spreadsheetml/2006/main" count="331" uniqueCount="126">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</sst>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[$-409]mmm\-yy;@"/>
    <numFmt numFmtId="168" formatCode="#,##0.0"/>
    <numFmt numFmtId="169" formatCode="_-[$€-2]* #,##0.00_-;\-[$€-2]* #,##0.00_-;_-[$€-2]* &quot;-&quot;??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Black][&gt;0.05]#,##0.0;[Black][&lt;-0.05]\-#,##0.0;;"/>
    <numFmt numFmtId="176" formatCode="[Black][&gt;0.5]#,##0;[Black][&lt;-0.5]\-#,##0;;"/>
    <numFmt numFmtId="177" formatCode="0.0"/>
    <numFmt numFmtId="178" formatCode="#,##0.0_);\(#,##0.0\)"/>
    <numFmt numFmtId="179" formatCode="_(* #,##0.0_);_(* \(#,##0.0\);_(* &quot;-&quot;??_);_(@_)"/>
    <numFmt numFmtId="180" formatCode="_ * #,##0.0_ ;_ * \-#,##0.0_ ;_ * &quot;-&quot;??_ ;_ @_ "/>
    <numFmt numFmtId="181" formatCode="0.0000"/>
    <numFmt numFmtId="182" formatCode="_-* #,##0.00\ _€_-;\-* #,##0.00\ _€_-;_-* &quot;-&quot;??\ _€_-;_-@_-"/>
    <numFmt numFmtId="183" formatCode="&quot;£&quot;#,##0;[Red]\-&quot;£&quot;#,##0"/>
    <numFmt numFmtId="184" formatCode="_-&quot;£&quot;* #,##0.00_-;\-&quot;£&quot;* #,##0.00_-;_-&quot;£&quot;* &quot;-&quot;??_-;_-@_-"/>
    <numFmt numFmtId="185" formatCode="[$-816]dd/mmm/yy;@"/>
  </numFmts>
  <fonts count="1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sz val="10"/>
      <color rgb="FFFF0000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23">
    <xf numFmtId="0" fontId="0" fillId="0" borderId="0"/>
    <xf numFmtId="0" fontId="44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4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6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6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43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8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96" fillId="0" borderId="0"/>
    <xf numFmtId="185" fontId="5" fillId="0" borderId="0"/>
    <xf numFmtId="185" fontId="129" fillId="0" borderId="0" applyNumberFormat="0" applyFill="0" applyBorder="0" applyAlignment="0" applyProtection="0">
      <alignment vertical="top"/>
      <protection locked="0"/>
    </xf>
    <xf numFmtId="185" fontId="5" fillId="0" borderId="0"/>
    <xf numFmtId="185" fontId="5" fillId="0" borderId="0"/>
    <xf numFmtId="185" fontId="5" fillId="0" borderId="0"/>
    <xf numFmtId="0" fontId="5" fillId="0" borderId="0" applyNumberFormat="0" applyFont="0" applyFill="0" applyBorder="0" applyAlignment="0" applyProtection="0"/>
    <xf numFmtId="185" fontId="5" fillId="0" borderId="0"/>
    <xf numFmtId="184" fontId="5" fillId="0" borderId="0"/>
    <xf numFmtId="183" fontId="5" fillId="0" borderId="0"/>
    <xf numFmtId="184" fontId="5" fillId="0" borderId="0"/>
    <xf numFmtId="185" fontId="5" fillId="0" borderId="0"/>
    <xf numFmtId="185" fontId="5" fillId="0" borderId="0"/>
    <xf numFmtId="185" fontId="96" fillId="0" borderId="0"/>
    <xf numFmtId="185" fontId="96" fillId="0" borderId="0"/>
    <xf numFmtId="0" fontId="5" fillId="0" borderId="0"/>
    <xf numFmtId="164" fontId="5" fillId="0" borderId="0"/>
    <xf numFmtId="164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6" fillId="0" borderId="0"/>
    <xf numFmtId="185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125" fillId="0" borderId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182" fontId="96" fillId="0" borderId="0" applyFont="0" applyFill="0" applyBorder="0" applyAlignment="0" applyProtection="0"/>
    <xf numFmtId="0" fontId="5" fillId="0" borderId="0"/>
    <xf numFmtId="0" fontId="5" fillId="0" borderId="0"/>
  </cellStyleXfs>
  <cellXfs count="297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78" fontId="42" fillId="0" borderId="0" xfId="603" applyNumberFormat="1" applyFont="1" applyAlignment="1">
      <alignment horizontal="center"/>
    </xf>
    <xf numFmtId="168" fontId="38" fillId="0" borderId="0" xfId="603" applyNumberFormat="1" applyFont="1"/>
    <xf numFmtId="0" fontId="38" fillId="0" borderId="14" xfId="603" applyFont="1" applyBorder="1"/>
    <xf numFmtId="168" fontId="42" fillId="0" borderId="0" xfId="603" applyNumberFormat="1" applyFont="1"/>
    <xf numFmtId="0" fontId="43" fillId="0" borderId="0" xfId="603" applyFont="1" applyAlignment="1">
      <alignment horizontal="left" indent="1"/>
    </xf>
    <xf numFmtId="168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68" fontId="48" fillId="0" borderId="0" xfId="644" applyNumberFormat="1" applyFont="1"/>
    <xf numFmtId="177" fontId="48" fillId="0" borderId="0" xfId="644" applyNumberFormat="1" applyFont="1"/>
    <xf numFmtId="0" fontId="49" fillId="0" borderId="0" xfId="644" applyFont="1"/>
    <xf numFmtId="0" fontId="41" fillId="0" borderId="0" xfId="644"/>
    <xf numFmtId="168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68" fontId="58" fillId="23" borderId="0" xfId="0" applyNumberFormat="1" applyFont="1" applyFill="1"/>
    <xf numFmtId="168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68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68" fontId="60" fillId="23" borderId="0" xfId="0" applyNumberFormat="1" applyFont="1" applyFill="1" applyAlignment="1">
      <alignment horizontal="left" indent="1"/>
    </xf>
    <xf numFmtId="168" fontId="58" fillId="23" borderId="0" xfId="0" applyNumberFormat="1" applyFont="1" applyFill="1" applyAlignment="1">
      <alignment horizontal="left"/>
    </xf>
    <xf numFmtId="168" fontId="59" fillId="23" borderId="0" xfId="0" applyNumberFormat="1" applyFont="1" applyFill="1" applyAlignment="1">
      <alignment horizontal="left" indent="2"/>
    </xf>
    <xf numFmtId="168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68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68" fontId="0" fillId="0" borderId="0" xfId="0" applyNumberFormat="1"/>
    <xf numFmtId="168" fontId="76" fillId="29" borderId="0" xfId="806" applyNumberFormat="1" applyFont="1" applyFill="1"/>
    <xf numFmtId="168" fontId="76" fillId="29" borderId="0" xfId="806" applyNumberFormat="1" applyFont="1" applyFill="1" applyAlignment="1">
      <alignment horizontal="center"/>
    </xf>
    <xf numFmtId="168" fontId="77" fillId="29" borderId="0" xfId="806" applyNumberFormat="1" applyFont="1" applyFill="1"/>
    <xf numFmtId="168" fontId="77" fillId="29" borderId="0" xfId="806" applyNumberFormat="1" applyFont="1" applyFill="1" applyAlignment="1">
      <alignment horizontal="center"/>
    </xf>
    <xf numFmtId="168" fontId="76" fillId="29" borderId="0" xfId="809" applyNumberFormat="1" applyFont="1" applyFill="1"/>
    <xf numFmtId="177" fontId="76" fillId="29" borderId="0" xfId="809" applyNumberFormat="1" applyFont="1" applyFill="1"/>
    <xf numFmtId="177" fontId="59" fillId="29" borderId="0" xfId="0" applyNumberFormat="1" applyFont="1" applyFill="1"/>
    <xf numFmtId="168" fontId="77" fillId="29" borderId="0" xfId="809" applyNumberFormat="1" applyFont="1" applyFill="1"/>
    <xf numFmtId="177" fontId="77" fillId="29" borderId="0" xfId="809" applyNumberFormat="1" applyFont="1" applyFill="1"/>
    <xf numFmtId="168" fontId="76" fillId="29" borderId="0" xfId="810" applyNumberFormat="1" applyFont="1" applyFill="1"/>
    <xf numFmtId="177" fontId="76" fillId="29" borderId="0" xfId="810" applyNumberFormat="1" applyFont="1" applyFill="1"/>
    <xf numFmtId="168" fontId="77" fillId="29" borderId="0" xfId="810" applyNumberFormat="1" applyFont="1" applyFill="1"/>
    <xf numFmtId="177" fontId="77" fillId="29" borderId="0" xfId="810" applyNumberFormat="1" applyFont="1" applyFill="1"/>
    <xf numFmtId="168" fontId="58" fillId="29" borderId="18" xfId="0" applyNumberFormat="1" applyFont="1" applyFill="1" applyBorder="1"/>
    <xf numFmtId="168" fontId="76" fillId="29" borderId="0" xfId="571" applyNumberFormat="1" applyFont="1" applyFill="1"/>
    <xf numFmtId="177" fontId="76" fillId="29" borderId="0" xfId="571" applyNumberFormat="1" applyFont="1" applyFill="1"/>
    <xf numFmtId="168" fontId="77" fillId="29" borderId="0" xfId="571" applyNumberFormat="1" applyFont="1" applyFill="1"/>
    <xf numFmtId="177" fontId="77" fillId="29" borderId="0" xfId="571" applyNumberFormat="1" applyFont="1" applyFill="1"/>
    <xf numFmtId="168" fontId="76" fillId="29" borderId="18" xfId="571" applyNumberFormat="1" applyFont="1" applyFill="1" applyBorder="1"/>
    <xf numFmtId="177" fontId="76" fillId="29" borderId="18" xfId="571" applyNumberFormat="1" applyFont="1" applyFill="1" applyBorder="1"/>
    <xf numFmtId="177" fontId="0" fillId="0" borderId="0" xfId="0" applyNumberFormat="1"/>
    <xf numFmtId="177" fontId="58" fillId="29" borderId="0" xfId="809" applyNumberFormat="1" applyFont="1" applyFill="1"/>
    <xf numFmtId="168" fontId="76" fillId="29" borderId="18" xfId="809" applyNumberFormat="1" applyFont="1" applyFill="1" applyBorder="1"/>
    <xf numFmtId="177" fontId="76" fillId="29" borderId="18" xfId="809" applyNumberFormat="1" applyFont="1" applyFill="1" applyBorder="1"/>
    <xf numFmtId="177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68" fontId="94" fillId="23" borderId="16" xfId="640" applyNumberFormat="1" applyFont="1" applyFill="1" applyBorder="1" applyAlignment="1">
      <alignment horizontal="right"/>
    </xf>
    <xf numFmtId="168" fontId="53" fillId="23" borderId="25" xfId="640" applyNumberFormat="1" applyFont="1" applyFill="1" applyBorder="1" applyAlignment="1">
      <alignment horizontal="right"/>
    </xf>
    <xf numFmtId="168" fontId="76" fillId="29" borderId="0" xfId="808" applyNumberFormat="1" applyFont="1" applyFill="1"/>
    <xf numFmtId="168" fontId="76" fillId="29" borderId="0" xfId="808" applyNumberFormat="1" applyFont="1" applyFill="1" applyAlignment="1">
      <alignment horizontal="center"/>
    </xf>
    <xf numFmtId="168" fontId="77" fillId="29" borderId="0" xfId="808" applyNumberFormat="1" applyFont="1" applyFill="1"/>
    <xf numFmtId="168" fontId="77" fillId="29" borderId="0" xfId="808" applyNumberFormat="1" applyFont="1" applyFill="1" applyAlignment="1">
      <alignment horizontal="center"/>
    </xf>
    <xf numFmtId="168" fontId="76" fillId="29" borderId="14" xfId="808" applyNumberFormat="1" applyFont="1" applyFill="1" applyBorder="1"/>
    <xf numFmtId="168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79" fontId="83" fillId="0" borderId="0" xfId="322" applyNumberFormat="1" applyFont="1"/>
    <xf numFmtId="179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68" fontId="58" fillId="29" borderId="0" xfId="806" applyNumberFormat="1" applyFont="1" applyFill="1"/>
    <xf numFmtId="168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68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68" fontId="116" fillId="63" borderId="23" xfId="620" applyNumberFormat="1" applyFont="1" applyFill="1" applyBorder="1" applyAlignment="1">
      <alignment horizontal="left" indent="1"/>
    </xf>
    <xf numFmtId="168" fontId="85" fillId="0" borderId="0" xfId="620" applyNumberFormat="1" applyFont="1" applyAlignment="1">
      <alignment horizontal="center"/>
    </xf>
    <xf numFmtId="168" fontId="113" fillId="63" borderId="23" xfId="620" applyNumberFormat="1" applyFont="1" applyFill="1" applyBorder="1" applyAlignment="1">
      <alignment horizontal="left" indent="1"/>
    </xf>
    <xf numFmtId="168" fontId="117" fillId="63" borderId="23" xfId="620" applyNumberFormat="1" applyFont="1" applyFill="1" applyBorder="1" applyAlignment="1">
      <alignment horizontal="left" indent="2"/>
    </xf>
    <xf numFmtId="168" fontId="114" fillId="63" borderId="23" xfId="620" applyNumberFormat="1" applyFont="1" applyFill="1" applyBorder="1" applyAlignment="1">
      <alignment horizontal="left" indent="2"/>
    </xf>
    <xf numFmtId="168" fontId="120" fillId="63" borderId="24" xfId="620" applyNumberFormat="1" applyFont="1" applyFill="1" applyBorder="1"/>
    <xf numFmtId="0" fontId="5" fillId="0" borderId="0" xfId="620" applyFont="1" applyAlignment="1">
      <alignment horizontal="center"/>
    </xf>
    <xf numFmtId="168" fontId="116" fillId="63" borderId="24" xfId="620" applyNumberFormat="1" applyFont="1" applyFill="1" applyBorder="1" applyAlignment="1">
      <alignment horizontal="left" indent="1"/>
    </xf>
    <xf numFmtId="168" fontId="118" fillId="63" borderId="36" xfId="620" applyNumberFormat="1" applyFont="1" applyFill="1" applyBorder="1" applyAlignment="1">
      <alignment horizontal="right"/>
    </xf>
    <xf numFmtId="168" fontId="119" fillId="63" borderId="36" xfId="620" applyNumberFormat="1" applyFont="1" applyFill="1" applyBorder="1" applyAlignment="1">
      <alignment horizontal="right"/>
    </xf>
    <xf numFmtId="168" fontId="119" fillId="63" borderId="35" xfId="620" applyNumberFormat="1" applyFont="1" applyFill="1" applyBorder="1" applyAlignment="1">
      <alignment horizontal="right"/>
    </xf>
    <xf numFmtId="168" fontId="118" fillId="63" borderId="35" xfId="620" applyNumberFormat="1" applyFont="1" applyFill="1" applyBorder="1" applyAlignment="1">
      <alignment horizontal="right"/>
    </xf>
    <xf numFmtId="168" fontId="118" fillId="63" borderId="37" xfId="620" applyNumberFormat="1" applyFont="1" applyFill="1" applyBorder="1" applyAlignment="1">
      <alignment horizontal="right"/>
    </xf>
    <xf numFmtId="168" fontId="118" fillId="63" borderId="38" xfId="620" applyNumberFormat="1" applyFont="1" applyFill="1" applyBorder="1" applyAlignment="1">
      <alignment horizontal="right"/>
    </xf>
    <xf numFmtId="180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43" fontId="0" fillId="0" borderId="0" xfId="0" applyNumberFormat="1"/>
    <xf numFmtId="167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68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6" fontId="2" fillId="0" borderId="0" xfId="321" applyFont="1"/>
    <xf numFmtId="180" fontId="2" fillId="0" borderId="0" xfId="321" applyNumberFormat="1" applyFont="1"/>
    <xf numFmtId="0" fontId="122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68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68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68" fontId="5" fillId="64" borderId="34" xfId="620" applyNumberFormat="1" applyFont="1" applyFill="1" applyBorder="1"/>
    <xf numFmtId="168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4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5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68" fontId="118" fillId="64" borderId="19" xfId="620" applyNumberFormat="1" applyFont="1" applyFill="1" applyBorder="1" applyAlignment="1">
      <alignment horizontal="right"/>
    </xf>
    <xf numFmtId="168" fontId="118" fillId="64" borderId="0" xfId="620" applyNumberFormat="1" applyFont="1" applyFill="1" applyAlignment="1">
      <alignment horizontal="right"/>
    </xf>
    <xf numFmtId="168" fontId="118" fillId="64" borderId="36" xfId="620" applyNumberFormat="1" applyFont="1" applyFill="1" applyBorder="1" applyAlignment="1">
      <alignment horizontal="right"/>
    </xf>
    <xf numFmtId="168" fontId="118" fillId="64" borderId="35" xfId="620" applyNumberFormat="1" applyFont="1" applyFill="1" applyBorder="1" applyAlignment="1">
      <alignment horizontal="right"/>
    </xf>
    <xf numFmtId="168" fontId="119" fillId="64" borderId="19" xfId="620" applyNumberFormat="1" applyFont="1" applyFill="1" applyBorder="1" applyAlignment="1">
      <alignment horizontal="right"/>
    </xf>
    <xf numFmtId="168" fontId="119" fillId="64" borderId="0" xfId="620" applyNumberFormat="1" applyFont="1" applyFill="1" applyAlignment="1">
      <alignment horizontal="right"/>
    </xf>
    <xf numFmtId="168" fontId="119" fillId="64" borderId="36" xfId="620" applyNumberFormat="1" applyFont="1" applyFill="1" applyBorder="1" applyAlignment="1">
      <alignment horizontal="right"/>
    </xf>
    <xf numFmtId="168" fontId="119" fillId="64" borderId="35" xfId="620" applyNumberFormat="1" applyFont="1" applyFill="1" applyBorder="1" applyAlignment="1">
      <alignment horizontal="right"/>
    </xf>
    <xf numFmtId="168" fontId="118" fillId="64" borderId="46" xfId="620" applyNumberFormat="1" applyFont="1" applyFill="1" applyBorder="1" applyAlignment="1">
      <alignment horizontal="right"/>
    </xf>
    <xf numFmtId="168" fontId="118" fillId="64" borderId="14" xfId="620" applyNumberFormat="1" applyFont="1" applyFill="1" applyBorder="1" applyAlignment="1">
      <alignment horizontal="right"/>
    </xf>
    <xf numFmtId="168" fontId="118" fillId="64" borderId="37" xfId="620" applyNumberFormat="1" applyFont="1" applyFill="1" applyBorder="1" applyAlignment="1">
      <alignment horizontal="right"/>
    </xf>
    <xf numFmtId="168" fontId="118" fillId="64" borderId="38" xfId="620" applyNumberFormat="1" applyFont="1" applyFill="1" applyBorder="1" applyAlignment="1">
      <alignment horizontal="right"/>
    </xf>
    <xf numFmtId="180" fontId="118" fillId="63" borderId="34" xfId="346" applyNumberFormat="1" applyFont="1" applyFill="1" applyBorder="1" applyAlignment="1">
      <alignment horizontal="right"/>
    </xf>
    <xf numFmtId="177" fontId="118" fillId="63" borderId="34" xfId="620" applyNumberFormat="1" applyFont="1" applyFill="1" applyBorder="1" applyAlignment="1">
      <alignment horizontal="right"/>
    </xf>
    <xf numFmtId="177" fontId="118" fillId="63" borderId="35" xfId="620" applyNumberFormat="1" applyFont="1" applyFill="1" applyBorder="1" applyAlignment="1">
      <alignment horizontal="right"/>
    </xf>
    <xf numFmtId="180" fontId="119" fillId="63" borderId="34" xfId="346" applyNumberFormat="1" applyFont="1" applyFill="1" applyBorder="1" applyAlignment="1">
      <alignment horizontal="right"/>
    </xf>
    <xf numFmtId="177" fontId="119" fillId="63" borderId="34" xfId="620" applyNumberFormat="1" applyFont="1" applyFill="1" applyBorder="1" applyAlignment="1">
      <alignment horizontal="right"/>
    </xf>
    <xf numFmtId="177" fontId="119" fillId="63" borderId="35" xfId="620" applyNumberFormat="1" applyFont="1" applyFill="1" applyBorder="1" applyAlignment="1">
      <alignment horizontal="right"/>
    </xf>
    <xf numFmtId="177" fontId="119" fillId="63" borderId="48" xfId="620" applyNumberFormat="1" applyFont="1" applyFill="1" applyBorder="1" applyAlignment="1">
      <alignment horizontal="right"/>
    </xf>
    <xf numFmtId="177" fontId="119" fillId="63" borderId="38" xfId="620" applyNumberFormat="1" applyFont="1" applyFill="1" applyBorder="1" applyAlignment="1">
      <alignment horizontal="right"/>
    </xf>
    <xf numFmtId="180" fontId="118" fillId="63" borderId="36" xfId="346" applyNumberFormat="1" applyFont="1" applyFill="1" applyBorder="1" applyAlignment="1">
      <alignment horizontal="right"/>
    </xf>
    <xf numFmtId="180" fontId="119" fillId="63" borderId="36" xfId="346" applyNumberFormat="1" applyFont="1" applyFill="1" applyBorder="1" applyAlignment="1">
      <alignment horizontal="right"/>
    </xf>
    <xf numFmtId="180" fontId="119" fillId="64" borderId="36" xfId="346" applyNumberFormat="1" applyFont="1" applyFill="1" applyBorder="1" applyAlignment="1">
      <alignment horizontal="right"/>
    </xf>
    <xf numFmtId="180" fontId="47" fillId="63" borderId="36" xfId="346" applyNumberFormat="1" applyFont="1" applyFill="1" applyBorder="1" applyAlignment="1">
      <alignment horizontal="right"/>
    </xf>
    <xf numFmtId="168" fontId="47" fillId="63" borderId="36" xfId="620" applyNumberFormat="1" applyFont="1" applyFill="1" applyBorder="1" applyAlignment="1">
      <alignment horizontal="right"/>
    </xf>
    <xf numFmtId="168" fontId="47" fillId="63" borderId="35" xfId="620" applyNumberFormat="1" applyFont="1" applyFill="1" applyBorder="1" applyAlignment="1">
      <alignment horizontal="right"/>
    </xf>
    <xf numFmtId="180" fontId="118" fillId="63" borderId="37" xfId="346" applyNumberFormat="1" applyFont="1" applyFill="1" applyBorder="1" applyAlignment="1">
      <alignment horizontal="right"/>
    </xf>
    <xf numFmtId="167" fontId="52" fillId="28" borderId="78" xfId="640" applyNumberFormat="1" applyFont="1" applyFill="1" applyBorder="1"/>
    <xf numFmtId="17" fontId="123" fillId="62" borderId="50" xfId="620" applyNumberFormat="1" applyFont="1" applyFill="1" applyBorder="1" applyAlignment="1">
      <alignment horizontal="center"/>
    </xf>
    <xf numFmtId="17" fontId="123" fillId="62" borderId="51" xfId="620" applyNumberFormat="1" applyFont="1" applyFill="1" applyBorder="1" applyAlignment="1">
      <alignment horizontal="center"/>
    </xf>
    <xf numFmtId="181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68" fontId="85" fillId="63" borderId="19" xfId="620" applyNumberFormat="1" applyFont="1" applyFill="1" applyBorder="1"/>
    <xf numFmtId="168" fontId="117" fillId="64" borderId="36" xfId="620" applyNumberFormat="1" applyFont="1" applyFill="1" applyBorder="1" applyAlignment="1">
      <alignment horizontal="center"/>
    </xf>
    <xf numFmtId="168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5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6" fillId="65" borderId="0" xfId="0" applyFont="1" applyFill="1"/>
    <xf numFmtId="0" fontId="93" fillId="65" borderId="0" xfId="0" applyFont="1" applyFill="1"/>
    <xf numFmtId="0" fontId="0" fillId="65" borderId="0" xfId="0" applyFill="1"/>
    <xf numFmtId="0" fontId="125" fillId="65" borderId="0" xfId="0" applyFont="1" applyFill="1"/>
    <xf numFmtId="166" fontId="0" fillId="0" borderId="0" xfId="321" applyFont="1"/>
    <xf numFmtId="168" fontId="118" fillId="64" borderId="47" xfId="620" applyNumberFormat="1" applyFont="1" applyFill="1" applyBorder="1" applyAlignment="1">
      <alignment horizontal="right"/>
    </xf>
    <xf numFmtId="168" fontId="118" fillId="64" borderId="34" xfId="620" applyNumberFormat="1" applyFont="1" applyFill="1" applyBorder="1" applyAlignment="1">
      <alignment horizontal="right"/>
    </xf>
    <xf numFmtId="168" fontId="118" fillId="64" borderId="41" xfId="620" applyNumberFormat="1" applyFont="1" applyFill="1" applyBorder="1" applyAlignment="1">
      <alignment horizontal="right"/>
    </xf>
    <xf numFmtId="168" fontId="119" fillId="64" borderId="41" xfId="620" applyNumberFormat="1" applyFont="1" applyFill="1" applyBorder="1" applyAlignment="1">
      <alignment horizontal="right"/>
    </xf>
    <xf numFmtId="168" fontId="118" fillId="64" borderId="19" xfId="620" applyNumberFormat="1" applyFont="1" applyFill="1" applyBorder="1"/>
    <xf numFmtId="168" fontId="118" fillId="64" borderId="36" xfId="620" applyNumberFormat="1" applyFont="1" applyFill="1" applyBorder="1"/>
    <xf numFmtId="168" fontId="119" fillId="64" borderId="36" xfId="620" applyNumberFormat="1" applyFont="1" applyFill="1" applyBorder="1"/>
    <xf numFmtId="168" fontId="114" fillId="64" borderId="37" xfId="620" applyNumberFormat="1" applyFont="1" applyFill="1" applyBorder="1"/>
    <xf numFmtId="168" fontId="118" fillId="64" borderId="35" xfId="620" applyNumberFormat="1" applyFont="1" applyFill="1" applyBorder="1"/>
    <xf numFmtId="168" fontId="119" fillId="64" borderId="35" xfId="620" applyNumberFormat="1" applyFont="1" applyFill="1" applyBorder="1"/>
    <xf numFmtId="168" fontId="114" fillId="64" borderId="38" xfId="620" applyNumberFormat="1" applyFont="1" applyFill="1" applyBorder="1"/>
    <xf numFmtId="168" fontId="47" fillId="64" borderId="36" xfId="620" applyNumberFormat="1" applyFont="1" applyFill="1" applyBorder="1"/>
    <xf numFmtId="168" fontId="118" fillId="64" borderId="37" xfId="620" applyNumberFormat="1" applyFont="1" applyFill="1" applyBorder="1"/>
    <xf numFmtId="168" fontId="47" fillId="64" borderId="35" xfId="620" applyNumberFormat="1" applyFont="1" applyFill="1" applyBorder="1"/>
    <xf numFmtId="168" fontId="118" fillId="64" borderId="38" xfId="620" applyNumberFormat="1" applyFont="1" applyFill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68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7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3" fillId="62" borderId="30" xfId="620" applyFont="1" applyFill="1" applyBorder="1" applyAlignment="1">
      <alignment horizontal="center"/>
    </xf>
    <xf numFmtId="0" fontId="123" fillId="62" borderId="26" xfId="620" applyFont="1" applyFill="1" applyBorder="1" applyAlignment="1">
      <alignment horizontal="center"/>
    </xf>
    <xf numFmtId="0" fontId="123" fillId="62" borderId="31" xfId="620" applyFont="1" applyFill="1" applyBorder="1" applyAlignment="1">
      <alignment horizontal="center"/>
    </xf>
    <xf numFmtId="168" fontId="52" fillId="62" borderId="54" xfId="620" applyNumberFormat="1" applyFont="1" applyFill="1" applyBorder="1" applyAlignment="1">
      <alignment horizontal="center"/>
    </xf>
    <xf numFmtId="168" fontId="52" fillId="62" borderId="52" xfId="620" applyNumberFormat="1" applyFont="1" applyFill="1" applyBorder="1" applyAlignment="1">
      <alignment horizontal="center"/>
    </xf>
    <xf numFmtId="168" fontId="52" fillId="62" borderId="55" xfId="620" applyNumberFormat="1" applyFont="1" applyFill="1" applyBorder="1" applyAlignment="1">
      <alignment horizontal="center"/>
    </xf>
    <xf numFmtId="168" fontId="123" fillId="62" borderId="54" xfId="620" applyNumberFormat="1" applyFont="1" applyFill="1" applyBorder="1" applyAlignment="1">
      <alignment horizontal="center"/>
    </xf>
    <xf numFmtId="168" fontId="123" fillId="62" borderId="52" xfId="620" applyNumberFormat="1" applyFont="1" applyFill="1" applyBorder="1" applyAlignment="1">
      <alignment horizontal="center"/>
    </xf>
    <xf numFmtId="168" fontId="123" fillId="62" borderId="53" xfId="620" applyNumberFormat="1" applyFont="1" applyFill="1" applyBorder="1" applyAlignment="1">
      <alignment horizontal="center"/>
    </xf>
    <xf numFmtId="168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23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1" xfId="2213" xr:uid="{00000000-0005-0000-0000-0000C7130000}"/>
    <cellStyle name="Vírgula 12" xfId="2224" xr:uid="{00000000-0005-0000-0000-0000C8130000}"/>
    <cellStyle name="Vírgula 13" xfId="2244" xr:uid="{00000000-0005-0000-0000-0000C9130000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6" xfId="2191" xr:uid="{00000000-0005-0000-0000-0000CD130000}"/>
    <cellStyle name="Vírgula 2" xfId="2193" xr:uid="{00000000-0005-0000-0000-0000CE130000}"/>
    <cellStyle name="Vírgula 2 2" xfId="2194" xr:uid="{00000000-0005-0000-0000-0000CF130000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3" xfId="2196" xr:uid="{00000000-0005-0000-0000-0000B0150000}"/>
    <cellStyle name="Vírgula 3 2" xfId="2197" xr:uid="{00000000-0005-0000-0000-0000B1150000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4" xfId="2199" xr:uid="{00000000-0005-0000-0000-000092170000}"/>
    <cellStyle name="Vírgula 5" xfId="2200" xr:uid="{00000000-0005-0000-0000-000093170000}"/>
    <cellStyle name="Vírgula 6" xfId="2201" xr:uid="{00000000-0005-0000-0000-000094170000}"/>
    <cellStyle name="Vírgula 7" xfId="2202" xr:uid="{00000000-0005-0000-0000-000095170000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[18]IR!$C$321:$D$357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[18]IR!$M$321:$M$357</c:f>
              <c:numCache>
                <c:formatCode>General</c:formatCode>
                <c:ptCount val="37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10.11</c:v>
                </c:pt>
                <c:pt idx="25">
                  <c:v>10.01</c:v>
                </c:pt>
                <c:pt idx="26">
                  <c:v>10.08</c:v>
                </c:pt>
                <c:pt idx="27">
                  <c:v>9.91</c:v>
                </c:pt>
                <c:pt idx="28">
                  <c:v>9.91</c:v>
                </c:pt>
                <c:pt idx="29">
                  <c:v>10.039999999999999</c:v>
                </c:pt>
                <c:pt idx="30">
                  <c:v>10.06</c:v>
                </c:pt>
                <c:pt idx="31">
                  <c:v>9.77</c:v>
                </c:pt>
                <c:pt idx="32">
                  <c:v>9.74</c:v>
                </c:pt>
                <c:pt idx="33">
                  <c:v>9.65</c:v>
                </c:pt>
                <c:pt idx="34">
                  <c:v>9.5299999999999994</c:v>
                </c:pt>
                <c:pt idx="35">
                  <c:v>9.6999999999999993</c:v>
                </c:pt>
                <c:pt idx="36">
                  <c:v>9.832633193442561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181-4A68-BCD1-CC61A6C9B2B6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[18]IR!$C$321:$D$357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[18]IR!$F$321:$F$357</c:f>
              <c:numCache>
                <c:formatCode>General</c:formatCode>
                <c:ptCount val="3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181-4A68-BCD1-CC61A6C9B2B6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[18]IR!$C$321:$D$357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[18]IR!$L$321:$L$357</c:f>
              <c:numCache>
                <c:formatCode>General</c:formatCode>
                <c:ptCount val="37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5.63</c:v>
                </c:pt>
                <c:pt idx="25">
                  <c:v>5.61</c:v>
                </c:pt>
                <c:pt idx="26">
                  <c:v>5.93</c:v>
                </c:pt>
                <c:pt idx="27">
                  <c:v>5.98</c:v>
                </c:pt>
                <c:pt idx="28">
                  <c:v>5.75</c:v>
                </c:pt>
                <c:pt idx="29">
                  <c:v>5.95</c:v>
                </c:pt>
                <c:pt idx="30">
                  <c:v>5.8133368442829925</c:v>
                </c:pt>
                <c:pt idx="31">
                  <c:v>5.77</c:v>
                </c:pt>
                <c:pt idx="32">
                  <c:v>5.55</c:v>
                </c:pt>
                <c:pt idx="33">
                  <c:v>5.54</c:v>
                </c:pt>
                <c:pt idx="34">
                  <c:v>5.49</c:v>
                </c:pt>
                <c:pt idx="35">
                  <c:v>5.45</c:v>
                </c:pt>
                <c:pt idx="36">
                  <c:v>5.4965390743130662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181-4A68-BCD1-CC61A6C9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900" b="1"/>
                </a:pPr>
                <a:r>
                  <a:rPr lang="en-ZA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-NCPI'!$A$145:$B$181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'[18]Inflation CPIX -NCPI'!$E$145:$E$181</c:f>
              <c:numCache>
                <c:formatCode>General</c:formatCode>
                <c:ptCount val="37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4.5029590869654754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  <c:pt idx="31">
                  <c:v>3.7054196386323497</c:v>
                </c:pt>
                <c:pt idx="32">
                  <c:v>3.2589554606163205</c:v>
                </c:pt>
                <c:pt idx="33">
                  <c:v>3.0153102423883524</c:v>
                </c:pt>
                <c:pt idx="34">
                  <c:v>2.4605516508823229</c:v>
                </c:pt>
                <c:pt idx="35">
                  <c:v>2.587889962856039</c:v>
                </c:pt>
                <c:pt idx="36">
                  <c:v>2.0503183988268319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319-4911-B00A-0D73B36CAB6B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-NCPI'!$A$145:$B$181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'[18]Inflation CPIX -NCPI'!$D$145:$D$181</c:f>
              <c:numCache>
                <c:formatCode>General</c:formatCode>
                <c:ptCount val="37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  <c:pt idx="31">
                  <c:v>4.3</c:v>
                </c:pt>
                <c:pt idx="32">
                  <c:v>4.0999999999999996</c:v>
                </c:pt>
                <c:pt idx="33">
                  <c:v>3.7</c:v>
                </c:pt>
                <c:pt idx="34">
                  <c:v>3.6</c:v>
                </c:pt>
                <c:pt idx="35">
                  <c:v>4</c:v>
                </c:pt>
                <c:pt idx="3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9-4911-B00A-0D73B36C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January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84666</xdr:colOff>
      <xdr:row>1</xdr:row>
      <xdr:rowOff>52918</xdr:rowOff>
    </xdr:from>
    <xdr:to>
      <xdr:col>9</xdr:col>
      <xdr:colOff>603250</xdr:colOff>
      <xdr:row>16</xdr:row>
      <xdr:rowOff>42333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4D8C806-1DD6-4B06-9A6D-23BE043BF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18</xdr:row>
      <xdr:rowOff>116415</xdr:rowOff>
    </xdr:from>
    <xdr:to>
      <xdr:col>9</xdr:col>
      <xdr:colOff>603250</xdr:colOff>
      <xdr:row>33</xdr:row>
      <xdr:rowOff>74083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4DA8DC8-CBE5-4A63-B83A-70FEEEB7B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1" t="s">
        <v>96</v>
      </c>
      <c r="B1" s="242"/>
      <c r="C1" s="242"/>
      <c r="D1" s="242"/>
      <c r="E1" s="242"/>
      <c r="F1" s="242"/>
      <c r="G1" s="242"/>
      <c r="H1" s="243"/>
      <c r="I1" s="243"/>
      <c r="J1" s="243"/>
    </row>
    <row r="2" spans="1:12" ht="18">
      <c r="A2" s="252" t="s">
        <v>0</v>
      </c>
      <c r="B2" s="253"/>
      <c r="C2" s="253"/>
      <c r="D2" s="253"/>
      <c r="E2" s="253"/>
      <c r="F2" s="253"/>
      <c r="G2" s="253"/>
      <c r="H2" s="254"/>
      <c r="I2" s="254"/>
      <c r="J2" s="254"/>
    </row>
    <row r="3" spans="1:12" ht="16.5">
      <c r="A3" s="41"/>
      <c r="B3" s="244" t="s">
        <v>95</v>
      </c>
      <c r="C3" s="245"/>
      <c r="D3" s="246"/>
      <c r="E3" s="249" t="s">
        <v>1</v>
      </c>
      <c r="F3" s="250"/>
      <c r="G3" s="42" t="s">
        <v>2</v>
      </c>
      <c r="H3" s="247" t="s">
        <v>3</v>
      </c>
      <c r="I3" s="255"/>
      <c r="J3" s="255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57" t="s">
        <v>92</v>
      </c>
      <c r="B18" s="258"/>
      <c r="C18" s="258"/>
      <c r="D18" s="258"/>
      <c r="E18" s="258"/>
      <c r="F18" s="258"/>
      <c r="G18" s="258"/>
      <c r="H18" s="259"/>
      <c r="I18" s="259"/>
      <c r="J18" s="259"/>
      <c r="K18" s="82"/>
      <c r="L18" s="55"/>
    </row>
    <row r="19" spans="1:12" ht="16.5">
      <c r="A19" s="41"/>
      <c r="B19" s="244" t="s">
        <v>95</v>
      </c>
      <c r="C19" s="245"/>
      <c r="D19" s="246"/>
      <c r="E19" s="249" t="s">
        <v>1</v>
      </c>
      <c r="F19" s="250"/>
      <c r="G19" s="42" t="s">
        <v>2</v>
      </c>
      <c r="H19" s="247" t="s">
        <v>3</v>
      </c>
      <c r="I19" s="255"/>
      <c r="J19" s="255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56" t="s">
        <v>22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82"/>
      <c r="L30" s="55"/>
    </row>
    <row r="31" spans="1:12" ht="15.75">
      <c r="A31" s="41"/>
      <c r="B31" s="244" t="s">
        <v>95</v>
      </c>
      <c r="C31" s="245"/>
      <c r="D31" s="246"/>
      <c r="E31" s="247" t="s">
        <v>23</v>
      </c>
      <c r="F31" s="251"/>
      <c r="G31" s="42" t="s">
        <v>2</v>
      </c>
      <c r="H31" s="247" t="s">
        <v>3</v>
      </c>
      <c r="I31" s="248"/>
      <c r="J31" s="248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57"/>
  <sheetViews>
    <sheetView tabSelected="1" topLeftCell="A22" zoomScale="85" zoomScaleNormal="85" workbookViewId="0">
      <selection activeCell="K38" sqref="K38"/>
    </sheetView>
  </sheetViews>
  <sheetFormatPr defaultRowHeight="15"/>
  <cols>
    <col min="1" max="1" width="49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6" width="11.5703125" style="104" bestFit="1" customWidth="1"/>
    <col min="7" max="10" width="10.7109375" style="104" customWidth="1"/>
    <col min="11" max="11" width="13.7109375" style="104" customWidth="1"/>
    <col min="12" max="12" width="11" style="153" customWidth="1"/>
    <col min="13" max="13" width="6.42578125" style="104" customWidth="1"/>
    <col min="14" max="14" width="6.42578125" style="152" customWidth="1"/>
    <col min="15" max="19" width="6.42578125" style="104" customWidth="1"/>
    <col min="20" max="16384" width="9.140625" style="104"/>
  </cols>
  <sheetData>
    <row r="1" spans="1:19" ht="20.25" thickBot="1">
      <c r="A1" s="260" t="s">
        <v>98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9" ht="16.5">
      <c r="A2" s="263" t="s">
        <v>121</v>
      </c>
      <c r="B2" s="264"/>
      <c r="C2" s="264"/>
      <c r="D2" s="264"/>
      <c r="E2" s="264"/>
      <c r="F2" s="264"/>
      <c r="G2" s="264"/>
      <c r="H2" s="264"/>
      <c r="I2" s="264"/>
      <c r="J2" s="265"/>
    </row>
    <row r="3" spans="1:19" ht="15.75" customHeight="1">
      <c r="A3" s="156"/>
      <c r="B3" s="270" t="s">
        <v>95</v>
      </c>
      <c r="C3" s="271"/>
      <c r="D3" s="272"/>
      <c r="E3" s="261" t="s">
        <v>1</v>
      </c>
      <c r="F3" s="262"/>
      <c r="G3" s="157" t="s">
        <v>2</v>
      </c>
      <c r="H3" s="273" t="s">
        <v>93</v>
      </c>
      <c r="I3" s="274"/>
      <c r="J3" s="275"/>
    </row>
    <row r="4" spans="1:19" ht="17.25" thickBot="1">
      <c r="A4" s="144"/>
      <c r="B4" s="149">
        <v>43495</v>
      </c>
      <c r="C4" s="149">
        <v>43829</v>
      </c>
      <c r="D4" s="149">
        <v>43861</v>
      </c>
      <c r="E4" s="213" t="s">
        <v>4</v>
      </c>
      <c r="F4" s="213" t="s">
        <v>5</v>
      </c>
      <c r="G4" s="213" t="s">
        <v>4</v>
      </c>
      <c r="H4" s="206">
        <v>43799</v>
      </c>
      <c r="I4" s="206">
        <v>43829</v>
      </c>
      <c r="J4" s="207">
        <v>43861</v>
      </c>
    </row>
    <row r="5" spans="1:19" ht="17.25" thickTop="1">
      <c r="A5" s="209"/>
      <c r="B5" s="210"/>
      <c r="C5" s="210"/>
      <c r="D5" s="210"/>
      <c r="E5" s="210"/>
      <c r="F5" s="210"/>
      <c r="G5" s="210"/>
      <c r="H5" s="158"/>
      <c r="I5" s="211"/>
      <c r="J5" s="212"/>
    </row>
    <row r="6" spans="1:19" ht="16.5">
      <c r="A6" s="159" t="s">
        <v>6</v>
      </c>
      <c r="B6" s="178">
        <v>38887.375535856969</v>
      </c>
      <c r="C6" s="178">
        <v>36440.386356917399</v>
      </c>
      <c r="D6" s="178">
        <v>40982.900809702791</v>
      </c>
      <c r="E6" s="178">
        <v>4542.5144527853918</v>
      </c>
      <c r="F6" s="178">
        <v>2095.5252738458221</v>
      </c>
      <c r="G6" s="178">
        <v>12.465604530900094</v>
      </c>
      <c r="H6" s="179">
        <v>17.283484582032997</v>
      </c>
      <c r="I6" s="180">
        <v>-4.0410655394079242</v>
      </c>
      <c r="J6" s="181">
        <v>5.3887032615857322</v>
      </c>
      <c r="M6" s="153"/>
      <c r="N6" s="153"/>
      <c r="O6" s="153"/>
      <c r="P6" s="153"/>
      <c r="Q6" s="153"/>
      <c r="R6" s="153"/>
      <c r="S6" s="153"/>
    </row>
    <row r="7" spans="1:19" ht="16.5">
      <c r="A7" s="159" t="s">
        <v>7</v>
      </c>
      <c r="B7" s="178">
        <v>112070.39010312488</v>
      </c>
      <c r="C7" s="178">
        <v>127621.87493933126</v>
      </c>
      <c r="D7" s="178">
        <v>125263.82013816695</v>
      </c>
      <c r="E7" s="178">
        <v>-2358.0548011643114</v>
      </c>
      <c r="F7" s="178">
        <v>13193.430035042067</v>
      </c>
      <c r="G7" s="178">
        <v>-1.8476885739888047</v>
      </c>
      <c r="H7" s="179">
        <v>8.1428767999105958</v>
      </c>
      <c r="I7" s="180">
        <v>11.817389901736888</v>
      </c>
      <c r="J7" s="181">
        <v>11.772449460470114</v>
      </c>
      <c r="M7" s="153"/>
      <c r="N7" s="153"/>
      <c r="O7" s="153"/>
      <c r="P7" s="153"/>
      <c r="Q7" s="153"/>
      <c r="R7" s="153"/>
      <c r="S7" s="153"/>
    </row>
    <row r="8" spans="1:19" ht="16.5">
      <c r="A8" s="160" t="s">
        <v>8</v>
      </c>
      <c r="B8" s="182">
        <v>7920.3252748240047</v>
      </c>
      <c r="C8" s="182">
        <v>17343.909510340771</v>
      </c>
      <c r="D8" s="182">
        <v>14396.286283173225</v>
      </c>
      <c r="E8" s="182">
        <v>-2947.6232271675453</v>
      </c>
      <c r="F8" s="182">
        <v>6475.9610083492207</v>
      </c>
      <c r="G8" s="182">
        <v>-16.995148789320638</v>
      </c>
      <c r="H8" s="183">
        <v>18.780819166393343</v>
      </c>
      <c r="I8" s="184">
        <v>64.326458464598289</v>
      </c>
      <c r="J8" s="185">
        <v>81.763826404126064</v>
      </c>
      <c r="M8" s="153"/>
      <c r="N8" s="153"/>
      <c r="O8" s="153"/>
      <c r="P8" s="153"/>
      <c r="Q8" s="153"/>
      <c r="R8" s="153"/>
      <c r="S8" s="153"/>
    </row>
    <row r="9" spans="1:19" ht="16.5">
      <c r="A9" s="161" t="s">
        <v>9</v>
      </c>
      <c r="B9" s="178">
        <v>104150.06482830088</v>
      </c>
      <c r="C9" s="178">
        <v>110277.96542899049</v>
      </c>
      <c r="D9" s="178">
        <v>110867.53385499373</v>
      </c>
      <c r="E9" s="178">
        <v>589.56842600324308</v>
      </c>
      <c r="F9" s="178">
        <v>6717.4690266928519</v>
      </c>
      <c r="G9" s="178">
        <v>0.53462033300104395</v>
      </c>
      <c r="H9" s="179">
        <v>6.6861077633174659</v>
      </c>
      <c r="I9" s="180">
        <v>6.4668280541993823</v>
      </c>
      <c r="J9" s="181">
        <v>6.4497982192974348</v>
      </c>
      <c r="M9" s="153"/>
      <c r="N9" s="153"/>
      <c r="O9" s="153"/>
      <c r="P9" s="153"/>
      <c r="Q9" s="153"/>
      <c r="R9" s="153"/>
      <c r="S9" s="153"/>
    </row>
    <row r="10" spans="1:19">
      <c r="A10" s="162" t="s">
        <v>10</v>
      </c>
      <c r="B10" s="182">
        <v>5527.0237156591284</v>
      </c>
      <c r="C10" s="182">
        <v>5562.9314511509847</v>
      </c>
      <c r="D10" s="182">
        <v>5849.997782028674</v>
      </c>
      <c r="E10" s="182">
        <v>287.06633087768932</v>
      </c>
      <c r="F10" s="182">
        <v>322.97406636954565</v>
      </c>
      <c r="G10" s="182">
        <v>5.1603427688884125</v>
      </c>
      <c r="H10" s="183">
        <v>28.198565950387234</v>
      </c>
      <c r="I10" s="184">
        <v>11.29117382844133</v>
      </c>
      <c r="J10" s="185">
        <v>5.8435440661218365</v>
      </c>
      <c r="M10" s="153"/>
      <c r="N10" s="153"/>
      <c r="O10" s="153"/>
      <c r="P10" s="153"/>
      <c r="Q10" s="153"/>
      <c r="R10" s="153"/>
      <c r="S10" s="153"/>
    </row>
    <row r="11" spans="1:19">
      <c r="A11" s="162" t="s">
        <v>11</v>
      </c>
      <c r="B11" s="182">
        <v>392.79511053000004</v>
      </c>
      <c r="C11" s="182">
        <v>383.13894999000001</v>
      </c>
      <c r="D11" s="182">
        <v>367.38833226999998</v>
      </c>
      <c r="E11" s="182">
        <v>-15.750617720000037</v>
      </c>
      <c r="F11" s="182">
        <v>-25.406778260000067</v>
      </c>
      <c r="G11" s="182">
        <v>-4.1109414013926653</v>
      </c>
      <c r="H11" s="183">
        <v>-7.013440601621511</v>
      </c>
      <c r="I11" s="184">
        <v>-8.7543647768048771</v>
      </c>
      <c r="J11" s="185">
        <v>-6.4682012527392629</v>
      </c>
      <c r="M11" s="153"/>
      <c r="N11" s="153"/>
      <c r="O11" s="153"/>
      <c r="P11" s="153"/>
      <c r="Q11" s="153"/>
      <c r="R11" s="153"/>
      <c r="S11" s="153"/>
    </row>
    <row r="12" spans="1:19">
      <c r="A12" s="162" t="s">
        <v>12</v>
      </c>
      <c r="B12" s="182">
        <v>1376.2065171488402</v>
      </c>
      <c r="C12" s="182">
        <v>1120.8343451789367</v>
      </c>
      <c r="D12" s="182">
        <v>1083.2942853224883</v>
      </c>
      <c r="E12" s="182">
        <v>-37.540059856448352</v>
      </c>
      <c r="F12" s="182">
        <v>-292.9122318263519</v>
      </c>
      <c r="G12" s="182">
        <v>-3.3492959970329252</v>
      </c>
      <c r="H12" s="183">
        <v>-28.356446879889717</v>
      </c>
      <c r="I12" s="184">
        <v>-36.857814462570651</v>
      </c>
      <c r="J12" s="185">
        <v>-21.284031733347234</v>
      </c>
      <c r="M12" s="153"/>
      <c r="N12" s="153"/>
      <c r="O12" s="153"/>
      <c r="P12" s="153"/>
      <c r="Q12" s="153"/>
      <c r="R12" s="153"/>
      <c r="S12" s="153"/>
    </row>
    <row r="13" spans="1:19" ht="16.5">
      <c r="A13" s="163" t="s">
        <v>110</v>
      </c>
      <c r="B13" s="178">
        <v>96854.039484962908</v>
      </c>
      <c r="C13" s="178">
        <v>103211.06068267056</v>
      </c>
      <c r="D13" s="178">
        <v>103566.85345537256</v>
      </c>
      <c r="E13" s="178">
        <v>355.79277270199964</v>
      </c>
      <c r="F13" s="178">
        <v>6712.8139704096538</v>
      </c>
      <c r="G13" s="178">
        <v>0.34472349218066256</v>
      </c>
      <c r="H13" s="179">
        <v>6.2559934816203651</v>
      </c>
      <c r="I13" s="180">
        <v>7.0808384247426943</v>
      </c>
      <c r="J13" s="181">
        <v>6.9308559623389527</v>
      </c>
      <c r="M13" s="153"/>
      <c r="N13" s="153"/>
      <c r="O13" s="153"/>
      <c r="P13" s="153"/>
      <c r="Q13" s="153"/>
      <c r="R13" s="153"/>
      <c r="S13" s="153"/>
    </row>
    <row r="14" spans="1:19">
      <c r="A14" s="162" t="s">
        <v>13</v>
      </c>
      <c r="B14" s="182">
        <v>41931.829141225382</v>
      </c>
      <c r="C14" s="182">
        <v>41698.282532340614</v>
      </c>
      <c r="D14" s="182">
        <v>44747.249270916589</v>
      </c>
      <c r="E14" s="182">
        <v>3048.9667385759749</v>
      </c>
      <c r="F14" s="182">
        <v>2815.420129691207</v>
      </c>
      <c r="G14" s="182">
        <v>7.3119719888013179</v>
      </c>
      <c r="H14" s="183">
        <v>5.5744171505815814</v>
      </c>
      <c r="I14" s="184">
        <v>6.7326200940995591</v>
      </c>
      <c r="J14" s="185">
        <v>6.7142793132370713</v>
      </c>
      <c r="M14" s="153"/>
      <c r="N14" s="153"/>
      <c r="O14" s="153"/>
      <c r="P14" s="153"/>
      <c r="Q14" s="153"/>
      <c r="R14" s="153"/>
      <c r="S14" s="153"/>
    </row>
    <row r="15" spans="1:19">
      <c r="A15" s="162" t="s">
        <v>14</v>
      </c>
      <c r="B15" s="182">
        <v>54922.210343737526</v>
      </c>
      <c r="C15" s="182">
        <v>61512.778150329956</v>
      </c>
      <c r="D15" s="182">
        <v>58819.60418445598</v>
      </c>
      <c r="E15" s="182">
        <v>-2693.1739658739752</v>
      </c>
      <c r="F15" s="182">
        <v>3897.3938407184542</v>
      </c>
      <c r="G15" s="182">
        <v>-4.3782349730525567</v>
      </c>
      <c r="H15" s="183">
        <v>6.7213386968129072</v>
      </c>
      <c r="I15" s="184">
        <v>7.3181837040110764</v>
      </c>
      <c r="J15" s="185">
        <v>7.096207192547638</v>
      </c>
      <c r="M15" s="153"/>
      <c r="N15" s="153"/>
      <c r="O15" s="153"/>
      <c r="P15" s="153"/>
      <c r="Q15" s="153"/>
      <c r="R15" s="153"/>
      <c r="S15" s="153"/>
    </row>
    <row r="16" spans="1:19" s="105" customFormat="1" ht="16.5">
      <c r="A16" s="159" t="s">
        <v>15</v>
      </c>
      <c r="B16" s="178">
        <v>47315.000174653927</v>
      </c>
      <c r="C16" s="178">
        <v>48725.837217971697</v>
      </c>
      <c r="D16" s="178">
        <v>51620.879178030315</v>
      </c>
      <c r="E16" s="178">
        <v>2895.0419600586174</v>
      </c>
      <c r="F16" s="178">
        <v>4305.8790033763871</v>
      </c>
      <c r="G16" s="178">
        <v>5.9414924921820074</v>
      </c>
      <c r="H16" s="179">
        <v>9.4605708752708324</v>
      </c>
      <c r="I16" s="180">
        <v>2.0135929372100918</v>
      </c>
      <c r="J16" s="181">
        <v>9.1004522614014434</v>
      </c>
      <c r="K16" s="104"/>
      <c r="L16" s="153"/>
      <c r="M16" s="153"/>
      <c r="N16" s="153"/>
      <c r="O16" s="153"/>
      <c r="P16" s="153"/>
      <c r="Q16" s="153"/>
      <c r="R16" s="153"/>
      <c r="S16" s="153"/>
    </row>
    <row r="17" spans="1:19" ht="17.25" thickBot="1">
      <c r="A17" s="164" t="s">
        <v>16</v>
      </c>
      <c r="B17" s="186">
        <v>103642.8293412003</v>
      </c>
      <c r="C17" s="186">
        <v>115336.43034680355</v>
      </c>
      <c r="D17" s="186">
        <v>114625.89818081015</v>
      </c>
      <c r="E17" s="188">
        <v>-710.53216599339794</v>
      </c>
      <c r="F17" s="186">
        <v>10983.068839609856</v>
      </c>
      <c r="G17" s="186">
        <v>-0.61605180935191584</v>
      </c>
      <c r="H17" s="187">
        <v>10.602568814492528</v>
      </c>
      <c r="I17" s="188">
        <v>10.533627508928973</v>
      </c>
      <c r="J17" s="189">
        <v>10.597036871169081</v>
      </c>
      <c r="M17" s="153"/>
      <c r="N17" s="153"/>
      <c r="O17" s="153"/>
      <c r="P17" s="153"/>
      <c r="Q17" s="153"/>
      <c r="R17" s="153"/>
      <c r="S17" s="153"/>
    </row>
    <row r="18" spans="1:19" ht="13.5" thickBot="1">
      <c r="A18" s="155"/>
      <c r="B18" s="165"/>
      <c r="C18" s="155"/>
      <c r="D18" s="155"/>
      <c r="E18" s="155"/>
      <c r="F18" s="155"/>
      <c r="G18" s="155"/>
      <c r="H18" s="155"/>
      <c r="I18" s="155"/>
      <c r="J18" s="155"/>
      <c r="M18" s="153"/>
      <c r="N18" s="153"/>
      <c r="O18" s="153"/>
      <c r="P18" s="153"/>
      <c r="Q18" s="153"/>
      <c r="R18" s="153"/>
      <c r="S18" s="153"/>
    </row>
    <row r="19" spans="1:19" ht="16.5">
      <c r="A19" s="267" t="s">
        <v>122</v>
      </c>
      <c r="B19" s="268"/>
      <c r="C19" s="268"/>
      <c r="D19" s="268"/>
      <c r="E19" s="268"/>
      <c r="F19" s="268"/>
      <c r="G19" s="268"/>
      <c r="H19" s="268"/>
      <c r="I19" s="268"/>
      <c r="J19" s="269"/>
      <c r="M19" s="153"/>
      <c r="N19" s="153"/>
      <c r="O19" s="153"/>
      <c r="P19" s="153"/>
      <c r="Q19" s="153"/>
      <c r="R19" s="153"/>
      <c r="S19" s="153"/>
    </row>
    <row r="20" spans="1:19" ht="15.75" customHeight="1">
      <c r="A20" s="143"/>
      <c r="B20" s="270" t="str">
        <f>B3</f>
        <v>N$ Million</v>
      </c>
      <c r="C20" s="271"/>
      <c r="D20" s="272"/>
      <c r="E20" s="261" t="s">
        <v>1</v>
      </c>
      <c r="F20" s="262"/>
      <c r="G20" s="220" t="s">
        <v>2</v>
      </c>
      <c r="H20" s="270" t="str">
        <f>H3</f>
        <v>Annual percentage change</v>
      </c>
      <c r="I20" s="271"/>
      <c r="J20" s="276"/>
      <c r="M20" s="153"/>
      <c r="N20" s="153"/>
      <c r="O20" s="153"/>
      <c r="P20" s="153"/>
      <c r="Q20" s="153"/>
      <c r="R20" s="153"/>
      <c r="S20" s="153"/>
    </row>
    <row r="21" spans="1:19" ht="17.25" thickBot="1">
      <c r="A21" s="144"/>
      <c r="B21" s="148">
        <f>B4</f>
        <v>43495</v>
      </c>
      <c r="C21" s="148">
        <f>C4</f>
        <v>43829</v>
      </c>
      <c r="D21" s="148">
        <f>D4</f>
        <v>43861</v>
      </c>
      <c r="E21" s="213" t="s">
        <v>4</v>
      </c>
      <c r="F21" s="213" t="s">
        <v>5</v>
      </c>
      <c r="G21" s="213" t="s">
        <v>4</v>
      </c>
      <c r="H21" s="206">
        <f>H4</f>
        <v>43799</v>
      </c>
      <c r="I21" s="206">
        <f>I4</f>
        <v>43829</v>
      </c>
      <c r="J21" s="207">
        <f>J4</f>
        <v>43861</v>
      </c>
      <c r="M21" s="153"/>
      <c r="N21" s="153"/>
      <c r="O21" s="153"/>
      <c r="P21" s="153"/>
      <c r="Q21" s="153"/>
      <c r="R21" s="153"/>
      <c r="S21" s="153"/>
    </row>
    <row r="22" spans="1:19" ht="13.5" thickTop="1">
      <c r="A22" s="214"/>
      <c r="B22" s="167"/>
      <c r="C22" s="167"/>
      <c r="D22" s="167"/>
      <c r="E22" s="167"/>
      <c r="F22" s="167"/>
      <c r="G22" s="167"/>
      <c r="H22" s="167"/>
      <c r="I22" s="167"/>
      <c r="J22" s="168"/>
      <c r="M22" s="153"/>
      <c r="N22" s="153"/>
      <c r="O22" s="153"/>
      <c r="P22" s="153"/>
      <c r="Q22" s="153"/>
      <c r="R22" s="153"/>
      <c r="S22" s="153"/>
    </row>
    <row r="23" spans="1:19" ht="16.5">
      <c r="A23" s="169" t="s">
        <v>17</v>
      </c>
      <c r="B23" s="190">
        <v>103642.8293412003</v>
      </c>
      <c r="C23" s="190">
        <v>115336.43034680355</v>
      </c>
      <c r="D23" s="190">
        <v>114625.89818081015</v>
      </c>
      <c r="E23" s="190">
        <v>710.53216599339794</v>
      </c>
      <c r="F23" s="190">
        <v>10983.068839609856</v>
      </c>
      <c r="G23" s="191">
        <v>-0.61605180935191584</v>
      </c>
      <c r="H23" s="191">
        <v>10.602568814492528</v>
      </c>
      <c r="I23" s="191">
        <v>10.533627508928973</v>
      </c>
      <c r="J23" s="192">
        <v>10.597036871169081</v>
      </c>
      <c r="M23" s="153"/>
      <c r="N23" s="153"/>
      <c r="O23" s="153"/>
      <c r="P23" s="153"/>
      <c r="Q23" s="153"/>
      <c r="R23" s="153"/>
      <c r="S23" s="153"/>
    </row>
    <row r="24" spans="1:19" ht="16.5">
      <c r="A24" s="107" t="s">
        <v>18</v>
      </c>
      <c r="B24" s="193">
        <v>2774.2197810344155</v>
      </c>
      <c r="C24" s="193">
        <v>2873.4567860909519</v>
      </c>
      <c r="D24" s="193">
        <v>2641.2616868761688</v>
      </c>
      <c r="E24" s="193">
        <v>232.19509921478311</v>
      </c>
      <c r="F24" s="193">
        <v>-132.95809415824669</v>
      </c>
      <c r="G24" s="194">
        <v>-8.0806887487826486</v>
      </c>
      <c r="H24" s="194">
        <v>-1.0580772863763173</v>
      </c>
      <c r="I24" s="194">
        <v>-2.1379380255004037</v>
      </c>
      <c r="J24" s="195">
        <v>-4.7926301682079071</v>
      </c>
      <c r="M24" s="153"/>
      <c r="N24" s="153"/>
      <c r="O24" s="153"/>
      <c r="P24" s="153"/>
      <c r="Q24" s="153"/>
      <c r="R24" s="153"/>
      <c r="S24" s="153"/>
    </row>
    <row r="25" spans="1:19" ht="16.5">
      <c r="A25" s="107" t="s">
        <v>19</v>
      </c>
      <c r="B25" s="193">
        <v>47747.790417833239</v>
      </c>
      <c r="C25" s="193">
        <v>54092.650463106453</v>
      </c>
      <c r="D25" s="193">
        <v>53580.75938483925</v>
      </c>
      <c r="E25" s="193">
        <v>511.89107826720283</v>
      </c>
      <c r="F25" s="193">
        <v>5832.9689670060106</v>
      </c>
      <c r="G25" s="194">
        <v>-0.94632278855762308</v>
      </c>
      <c r="H25" s="194">
        <v>12.953416793267067</v>
      </c>
      <c r="I25" s="194">
        <v>11.590412359641491</v>
      </c>
      <c r="J25" s="195">
        <v>12.216207108146023</v>
      </c>
      <c r="M25" s="153"/>
      <c r="N25" s="153"/>
      <c r="O25" s="153"/>
      <c r="P25" s="153"/>
      <c r="Q25" s="153"/>
      <c r="R25" s="153"/>
      <c r="S25" s="153"/>
    </row>
    <row r="26" spans="1:19" ht="16.5">
      <c r="A26" s="107" t="s">
        <v>20</v>
      </c>
      <c r="B26" s="193">
        <v>53120.81914233265</v>
      </c>
      <c r="C26" s="193">
        <v>58370.323097606146</v>
      </c>
      <c r="D26" s="193">
        <v>58403.877109094741</v>
      </c>
      <c r="E26" s="193">
        <v>-33.554011488595279</v>
      </c>
      <c r="F26" s="193">
        <v>5283.0579667620914</v>
      </c>
      <c r="G26" s="194">
        <v>5.7484710907786507E-2</v>
      </c>
      <c r="H26" s="194">
        <v>9.1683951711754759</v>
      </c>
      <c r="I26" s="194">
        <v>10.268767908063879</v>
      </c>
      <c r="J26" s="195">
        <v>9.9453623872150558</v>
      </c>
      <c r="M26" s="153"/>
      <c r="N26" s="153"/>
      <c r="O26" s="153"/>
      <c r="P26" s="153"/>
      <c r="Q26" s="153"/>
      <c r="R26" s="153"/>
      <c r="S26" s="153"/>
    </row>
    <row r="27" spans="1:19" ht="17.25" thickBot="1">
      <c r="A27" s="170" t="s">
        <v>21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7">
        <v>0</v>
      </c>
      <c r="M27" s="153"/>
      <c r="N27" s="153"/>
      <c r="O27" s="153"/>
      <c r="P27" s="153"/>
      <c r="Q27" s="153"/>
      <c r="R27" s="153"/>
      <c r="S27" s="153"/>
    </row>
    <row r="28" spans="1:19" ht="13.5" thickBot="1">
      <c r="A28" s="171"/>
      <c r="B28" s="108"/>
      <c r="C28" s="108"/>
      <c r="D28" s="108"/>
      <c r="E28" s="108"/>
      <c r="F28" s="108"/>
      <c r="G28" s="108"/>
      <c r="H28" s="154"/>
      <c r="I28" s="154"/>
      <c r="J28" s="154"/>
      <c r="M28" s="153"/>
      <c r="N28" s="153"/>
      <c r="O28" s="153"/>
      <c r="P28" s="153"/>
      <c r="Q28" s="153"/>
      <c r="R28" s="153"/>
      <c r="S28" s="153"/>
    </row>
    <row r="29" spans="1:19" ht="16.5">
      <c r="A29" s="263" t="s">
        <v>22</v>
      </c>
      <c r="B29" s="264"/>
      <c r="C29" s="264"/>
      <c r="D29" s="264"/>
      <c r="E29" s="264"/>
      <c r="F29" s="264"/>
      <c r="G29" s="264"/>
      <c r="H29" s="264"/>
      <c r="I29" s="264"/>
      <c r="J29" s="266"/>
      <c r="M29" s="153"/>
      <c r="N29" s="153"/>
      <c r="O29" s="153"/>
      <c r="P29" s="153"/>
      <c r="Q29" s="153"/>
      <c r="R29" s="153"/>
      <c r="S29" s="153"/>
    </row>
    <row r="30" spans="1:19" ht="15.75" customHeight="1">
      <c r="A30" s="156"/>
      <c r="B30" s="270" t="str">
        <f>B3</f>
        <v>N$ Million</v>
      </c>
      <c r="C30" s="271"/>
      <c r="D30" s="272"/>
      <c r="E30" s="261" t="s">
        <v>1</v>
      </c>
      <c r="F30" s="262"/>
      <c r="G30" s="172" t="s">
        <v>2</v>
      </c>
      <c r="H30" s="270" t="str">
        <f>H3</f>
        <v>Annual percentage change</v>
      </c>
      <c r="I30" s="271"/>
      <c r="J30" s="276"/>
      <c r="M30" s="153"/>
      <c r="N30" s="153"/>
      <c r="O30" s="153"/>
      <c r="P30" s="153"/>
      <c r="Q30" s="153"/>
      <c r="R30" s="153"/>
      <c r="S30" s="153"/>
    </row>
    <row r="31" spans="1:19" ht="17.25" thickBot="1">
      <c r="A31" s="144"/>
      <c r="B31" s="149">
        <f>B4</f>
        <v>43495</v>
      </c>
      <c r="C31" s="149">
        <f>C4</f>
        <v>43829</v>
      </c>
      <c r="D31" s="148">
        <f>D4</f>
        <v>43861</v>
      </c>
      <c r="E31" s="148" t="s">
        <v>4</v>
      </c>
      <c r="F31" s="148" t="s">
        <v>5</v>
      </c>
      <c r="G31" s="148" t="s">
        <v>4</v>
      </c>
      <c r="H31" s="148">
        <f>H4</f>
        <v>43799</v>
      </c>
      <c r="I31" s="148">
        <f>I4</f>
        <v>43829</v>
      </c>
      <c r="J31" s="218">
        <f>J4</f>
        <v>43861</v>
      </c>
      <c r="M31" s="153"/>
      <c r="N31" s="153"/>
      <c r="O31" s="153"/>
      <c r="P31" s="153"/>
      <c r="Q31" s="153"/>
      <c r="R31" s="153"/>
      <c r="S31" s="153"/>
    </row>
    <row r="32" spans="1:19" ht="13.5" thickTop="1">
      <c r="A32" s="219"/>
      <c r="B32" s="215"/>
      <c r="C32" s="216"/>
      <c r="D32" s="216"/>
      <c r="E32" s="216"/>
      <c r="F32" s="215"/>
      <c r="G32" s="216"/>
      <c r="H32" s="217"/>
      <c r="I32" s="217"/>
      <c r="J32" s="173"/>
      <c r="M32" s="153"/>
      <c r="N32" s="153"/>
      <c r="O32" s="153"/>
      <c r="P32" s="153"/>
      <c r="Q32" s="153"/>
      <c r="R32" s="153"/>
      <c r="S32" s="153"/>
    </row>
    <row r="33" spans="1:19" ht="16.5">
      <c r="A33" s="174" t="s">
        <v>24</v>
      </c>
      <c r="B33" s="198">
        <v>97272.086726121881</v>
      </c>
      <c r="C33" s="198">
        <v>103739.06263127187</v>
      </c>
      <c r="D33" s="198">
        <v>104043.6244398586</v>
      </c>
      <c r="E33" s="198">
        <v>304.56180858673179</v>
      </c>
      <c r="F33" s="198">
        <v>6771.5377137367177</v>
      </c>
      <c r="G33" s="129">
        <v>0.29358450024679428</v>
      </c>
      <c r="H33" s="129">
        <v>5.7258557014510814</v>
      </c>
      <c r="I33" s="129">
        <v>6.9106391308510098</v>
      </c>
      <c r="J33" s="132">
        <v>6.9614397528065695</v>
      </c>
      <c r="M33" s="153"/>
      <c r="N33" s="153"/>
      <c r="O33" s="153"/>
      <c r="P33" s="153"/>
      <c r="Q33" s="153"/>
      <c r="R33" s="153"/>
      <c r="S33" s="153"/>
    </row>
    <row r="34" spans="1:19" ht="16.5">
      <c r="A34" s="111" t="s">
        <v>10</v>
      </c>
      <c r="B34" s="199">
        <v>5527.0227156591282</v>
      </c>
      <c r="C34" s="199">
        <v>5562.739350150985</v>
      </c>
      <c r="D34" s="199">
        <v>5849.8056810286744</v>
      </c>
      <c r="E34" s="199">
        <v>287.06633087768932</v>
      </c>
      <c r="F34" s="199">
        <v>322.78296536954622</v>
      </c>
      <c r="G34" s="129">
        <v>5.1605209737159043</v>
      </c>
      <c r="H34" s="130">
        <v>28.198571687597905</v>
      </c>
      <c r="I34" s="130">
        <v>11.287352948574522</v>
      </c>
      <c r="J34" s="131">
        <v>5.8400875475875864</v>
      </c>
      <c r="M34" s="153"/>
      <c r="N34" s="153"/>
      <c r="O34" s="153"/>
      <c r="P34" s="153"/>
      <c r="Q34" s="153"/>
      <c r="R34" s="153"/>
      <c r="S34" s="153"/>
    </row>
    <row r="35" spans="1:19" ht="16.5">
      <c r="A35" s="174" t="s">
        <v>25</v>
      </c>
      <c r="B35" s="198">
        <v>41338.27321565435</v>
      </c>
      <c r="C35" s="198">
        <v>41419.225957121904</v>
      </c>
      <c r="D35" s="198">
        <v>44455.624117132611</v>
      </c>
      <c r="E35" s="198">
        <v>3036.3981600107072</v>
      </c>
      <c r="F35" s="198">
        <v>3117.3509014782612</v>
      </c>
      <c r="G35" s="129">
        <v>7.3308906427996874</v>
      </c>
      <c r="H35" s="129">
        <v>5.137932088274539</v>
      </c>
      <c r="I35" s="129">
        <v>7.1492543397729094</v>
      </c>
      <c r="J35" s="132">
        <v>7.54107672861808</v>
      </c>
      <c r="M35" s="153"/>
      <c r="N35" s="153"/>
      <c r="O35" s="153"/>
      <c r="P35" s="153"/>
      <c r="Q35" s="153"/>
      <c r="R35" s="153"/>
      <c r="S35" s="153"/>
    </row>
    <row r="36" spans="1:19" ht="16.5">
      <c r="A36" s="174" t="s">
        <v>26</v>
      </c>
      <c r="B36" s="198">
        <v>30306.688850712377</v>
      </c>
      <c r="C36" s="198">
        <v>28819.03168351416</v>
      </c>
      <c r="D36" s="198">
        <v>32134.63726255238</v>
      </c>
      <c r="E36" s="198">
        <v>3315.6055790382197</v>
      </c>
      <c r="F36" s="198">
        <v>1827.9484118400032</v>
      </c>
      <c r="G36" s="129">
        <v>11.504916665659181</v>
      </c>
      <c r="H36" s="129">
        <v>3.0608705770032572</v>
      </c>
      <c r="I36" s="129">
        <v>6.0619455027484292</v>
      </c>
      <c r="J36" s="132">
        <v>6.0315015633819087</v>
      </c>
      <c r="M36" s="153"/>
      <c r="N36" s="153"/>
      <c r="O36" s="153"/>
      <c r="P36" s="153"/>
      <c r="Q36" s="153"/>
      <c r="R36" s="153"/>
      <c r="S36" s="153"/>
    </row>
    <row r="37" spans="1:19">
      <c r="A37" s="175" t="s">
        <v>27</v>
      </c>
      <c r="B37" s="200">
        <v>12851.441267457831</v>
      </c>
      <c r="C37" s="200">
        <v>12048.742934915226</v>
      </c>
      <c r="D37" s="200">
        <v>13116.237178513526</v>
      </c>
      <c r="E37" s="199">
        <v>1067.4942435982994</v>
      </c>
      <c r="F37" s="199">
        <v>264.79591105569489</v>
      </c>
      <c r="G37" s="130">
        <v>8.859797651627872</v>
      </c>
      <c r="H37" s="184">
        <v>5.8796042928981933</v>
      </c>
      <c r="I37" s="184">
        <v>3.5493547763908424</v>
      </c>
      <c r="J37" s="185">
        <v>2.0604374680231814</v>
      </c>
      <c r="M37" s="153"/>
      <c r="N37" s="153"/>
      <c r="O37" s="153"/>
      <c r="P37" s="153"/>
      <c r="Q37" s="153"/>
      <c r="R37" s="153"/>
      <c r="S37" s="153"/>
    </row>
    <row r="38" spans="1:19">
      <c r="A38" s="175" t="s">
        <v>28</v>
      </c>
      <c r="B38" s="200">
        <v>7134.5526097661095</v>
      </c>
      <c r="C38" s="200">
        <v>7351.6165924153911</v>
      </c>
      <c r="D38" s="200">
        <v>8657.249207570716</v>
      </c>
      <c r="E38" s="199">
        <v>1305.6326151553249</v>
      </c>
      <c r="F38" s="199">
        <v>1522.6965978046064</v>
      </c>
      <c r="G38" s="130">
        <v>17.759802877945745</v>
      </c>
      <c r="H38" s="184">
        <v>14.500334225799676</v>
      </c>
      <c r="I38" s="184">
        <v>16.770667258484366</v>
      </c>
      <c r="J38" s="185">
        <v>21.342565975619394</v>
      </c>
      <c r="K38" s="153"/>
      <c r="M38" s="153"/>
      <c r="N38" s="153"/>
      <c r="O38" s="153"/>
      <c r="P38" s="153"/>
      <c r="Q38" s="153"/>
      <c r="R38" s="153"/>
      <c r="S38" s="153"/>
    </row>
    <row r="39" spans="1:19">
      <c r="A39" s="175" t="s">
        <v>107</v>
      </c>
      <c r="B39" s="200">
        <v>10320.694973488435</v>
      </c>
      <c r="C39" s="200">
        <v>9418.6721561835438</v>
      </c>
      <c r="D39" s="200">
        <v>10361.150876468138</v>
      </c>
      <c r="E39" s="199">
        <v>942.4787202845946</v>
      </c>
      <c r="F39" s="199">
        <v>40.455902979703751</v>
      </c>
      <c r="G39" s="130">
        <v>10.006492472145752</v>
      </c>
      <c r="H39" s="184">
        <v>-7.4661484662347135</v>
      </c>
      <c r="I39" s="184">
        <v>1.9296614383602844</v>
      </c>
      <c r="J39" s="185">
        <v>0.39198816633594902</v>
      </c>
      <c r="K39" s="153"/>
      <c r="M39" s="153"/>
      <c r="N39" s="153"/>
      <c r="O39" s="153"/>
      <c r="P39" s="153"/>
      <c r="Q39" s="153"/>
      <c r="R39" s="153"/>
      <c r="S39" s="153"/>
    </row>
    <row r="40" spans="1:19" ht="16.5">
      <c r="A40" s="174" t="s">
        <v>29</v>
      </c>
      <c r="B40" s="198">
        <v>3965.6735785119699</v>
      </c>
      <c r="C40" s="198">
        <v>4209.901955147744</v>
      </c>
      <c r="D40" s="198">
        <v>3832.9894702002362</v>
      </c>
      <c r="E40" s="198">
        <v>-376.91248494750789</v>
      </c>
      <c r="F40" s="198">
        <v>-132.68410831173378</v>
      </c>
      <c r="G40" s="129">
        <v>-8.9529991188186813</v>
      </c>
      <c r="H40" s="129">
        <v>-4.6772312970865357</v>
      </c>
      <c r="I40" s="129">
        <v>-4.10539319629099</v>
      </c>
      <c r="J40" s="132">
        <v>-3.3458151732579182</v>
      </c>
      <c r="K40" s="153"/>
      <c r="M40" s="153"/>
      <c r="N40" s="153"/>
      <c r="O40" s="153"/>
      <c r="P40" s="153"/>
      <c r="Q40" s="153"/>
      <c r="R40" s="153"/>
      <c r="S40" s="153"/>
    </row>
    <row r="41" spans="1:19" ht="16.5">
      <c r="A41" s="174" t="s">
        <v>30</v>
      </c>
      <c r="B41" s="198">
        <v>356.88660309000005</v>
      </c>
      <c r="C41" s="198">
        <v>172.35664808000001</v>
      </c>
      <c r="D41" s="198">
        <v>260.24146267999998</v>
      </c>
      <c r="E41" s="198">
        <v>87.88481459999997</v>
      </c>
      <c r="F41" s="198">
        <v>-96.645140410000067</v>
      </c>
      <c r="G41" s="129">
        <v>50.990092682243329</v>
      </c>
      <c r="H41" s="129">
        <v>-33.21380630683845</v>
      </c>
      <c r="I41" s="129">
        <v>-31.69930550597158</v>
      </c>
      <c r="J41" s="132">
        <v>-27.080069572022566</v>
      </c>
      <c r="K41" s="153"/>
      <c r="M41" s="153"/>
      <c r="N41" s="153"/>
      <c r="O41" s="153"/>
      <c r="P41" s="153"/>
      <c r="Q41" s="153"/>
      <c r="R41" s="153"/>
      <c r="S41" s="153"/>
    </row>
    <row r="42" spans="1:19" ht="16.5">
      <c r="A42" s="174" t="s">
        <v>75</v>
      </c>
      <c r="B42" s="198">
        <v>6709.0241833399987</v>
      </c>
      <c r="C42" s="198">
        <v>8217.9356703799986</v>
      </c>
      <c r="D42" s="198">
        <v>8227.755921699998</v>
      </c>
      <c r="E42" s="198">
        <v>9.8202513199994428</v>
      </c>
      <c r="F42" s="198">
        <v>1518.7317383599993</v>
      </c>
      <c r="G42" s="129">
        <v>0.11949778769131569</v>
      </c>
      <c r="H42" s="129">
        <v>21.332042229979848</v>
      </c>
      <c r="I42" s="129">
        <v>20.12303402249313</v>
      </c>
      <c r="J42" s="132">
        <v>22.637148068885324</v>
      </c>
      <c r="K42" s="153"/>
      <c r="M42" s="153"/>
      <c r="N42" s="153"/>
      <c r="O42" s="153"/>
      <c r="P42" s="153"/>
      <c r="Q42" s="153"/>
      <c r="R42" s="153"/>
      <c r="S42" s="153"/>
    </row>
    <row r="43" spans="1:19" ht="16.5">
      <c r="A43" s="176"/>
      <c r="B43" s="201"/>
      <c r="C43" s="201"/>
      <c r="D43" s="201"/>
      <c r="E43" s="198"/>
      <c r="F43" s="198"/>
      <c r="G43" s="129"/>
      <c r="H43" s="202"/>
      <c r="I43" s="202"/>
      <c r="J43" s="203"/>
      <c r="K43" s="153"/>
      <c r="M43" s="153"/>
      <c r="N43" s="153"/>
      <c r="O43" s="153"/>
      <c r="P43" s="153"/>
      <c r="Q43" s="153"/>
      <c r="R43" s="153"/>
      <c r="S43" s="153"/>
    </row>
    <row r="44" spans="1:19" ht="16.5">
      <c r="A44" s="174" t="s">
        <v>125</v>
      </c>
      <c r="B44" s="198">
        <v>54813.245081017529</v>
      </c>
      <c r="C44" s="198">
        <v>61354.486403029965</v>
      </c>
      <c r="D44" s="198">
        <v>58668.000674195981</v>
      </c>
      <c r="E44" s="198">
        <v>-2686.4857288339845</v>
      </c>
      <c r="F44" s="198">
        <v>3854.7555931784518</v>
      </c>
      <c r="G44" s="129">
        <v>-4.3786296428052367</v>
      </c>
      <c r="H44" s="129">
        <v>6.6159378382280636</v>
      </c>
      <c r="I44" s="129">
        <v>7.1844111801684534</v>
      </c>
      <c r="J44" s="132">
        <v>7.0325257836511383</v>
      </c>
      <c r="K44" s="153"/>
      <c r="M44" s="153"/>
      <c r="N44" s="153"/>
      <c r="O44" s="153"/>
      <c r="P44" s="153"/>
      <c r="Q44" s="153"/>
      <c r="R44" s="153"/>
      <c r="S44" s="153"/>
    </row>
    <row r="45" spans="1:19" ht="16.5">
      <c r="A45" s="174" t="s">
        <v>33</v>
      </c>
      <c r="B45" s="198">
        <v>46034.992512674755</v>
      </c>
      <c r="C45" s="198">
        <v>53316.994625721883</v>
      </c>
      <c r="D45" s="198">
        <v>50452.114012067876</v>
      </c>
      <c r="E45" s="198">
        <v>-2864.8806136540079</v>
      </c>
      <c r="F45" s="198">
        <v>4417.1214993931208</v>
      </c>
      <c r="G45" s="129">
        <v>-5.3732972643433641</v>
      </c>
      <c r="H45" s="129">
        <v>8.9243542285030344</v>
      </c>
      <c r="I45" s="129">
        <v>9.5696538167871097</v>
      </c>
      <c r="J45" s="132">
        <v>9.5951389547352761</v>
      </c>
      <c r="K45" s="153"/>
      <c r="M45" s="153"/>
      <c r="N45" s="153"/>
      <c r="O45" s="153"/>
      <c r="P45" s="153"/>
      <c r="Q45" s="153"/>
      <c r="R45" s="153"/>
      <c r="S45" s="153"/>
    </row>
    <row r="46" spans="1:19">
      <c r="A46" s="175" t="s">
        <v>27</v>
      </c>
      <c r="B46" s="200">
        <v>37750.753072346379</v>
      </c>
      <c r="C46" s="200">
        <v>41305.611851010573</v>
      </c>
      <c r="D46" s="200">
        <v>40203.261433180371</v>
      </c>
      <c r="E46" s="199">
        <v>-1102.3504178302028</v>
      </c>
      <c r="F46" s="199">
        <v>2452.5083608339919</v>
      </c>
      <c r="G46" s="130">
        <v>-2.6687667085198541</v>
      </c>
      <c r="H46" s="184">
        <v>5.8923060818986102</v>
      </c>
      <c r="I46" s="184">
        <v>5.9293017708939857</v>
      </c>
      <c r="J46" s="185">
        <v>6.4965812897399786</v>
      </c>
      <c r="K46" s="153"/>
      <c r="M46" s="153"/>
      <c r="N46" s="153"/>
      <c r="O46" s="153"/>
      <c r="P46" s="153"/>
      <c r="Q46" s="153"/>
      <c r="R46" s="153"/>
      <c r="S46" s="153"/>
    </row>
    <row r="47" spans="1:19">
      <c r="A47" s="175" t="s">
        <v>34</v>
      </c>
      <c r="B47" s="200">
        <v>5731.5725801836998</v>
      </c>
      <c r="C47" s="200">
        <v>8606.3205504720554</v>
      </c>
      <c r="D47" s="200">
        <v>7461.4216459703994</v>
      </c>
      <c r="E47" s="199">
        <v>-1144.898904501656</v>
      </c>
      <c r="F47" s="199">
        <v>1729.8490657866996</v>
      </c>
      <c r="G47" s="130">
        <v>-13.303000948981136</v>
      </c>
      <c r="H47" s="184">
        <v>27.276675438490088</v>
      </c>
      <c r="I47" s="184">
        <v>32.010733757946866</v>
      </c>
      <c r="J47" s="185">
        <v>30.181054877809061</v>
      </c>
      <c r="K47" s="153"/>
      <c r="M47" s="153"/>
      <c r="N47" s="153"/>
      <c r="O47" s="153"/>
      <c r="P47" s="153"/>
      <c r="Q47" s="153"/>
      <c r="R47" s="153"/>
      <c r="S47" s="153"/>
    </row>
    <row r="48" spans="1:19">
      <c r="A48" s="175" t="s">
        <v>106</v>
      </c>
      <c r="B48" s="200">
        <v>2552.6668601446736</v>
      </c>
      <c r="C48" s="200">
        <v>3405.0622242392542</v>
      </c>
      <c r="D48" s="200">
        <v>2787.430932917101</v>
      </c>
      <c r="E48" s="199">
        <v>-617.63129132215317</v>
      </c>
      <c r="F48" s="199">
        <v>234.76407277242743</v>
      </c>
      <c r="G48" s="130">
        <v>-18.13861981509433</v>
      </c>
      <c r="H48" s="184">
        <v>9.0183685515835066</v>
      </c>
      <c r="I48" s="184">
        <v>8.1868298962324104</v>
      </c>
      <c r="J48" s="185">
        <v>9.1968159432728385</v>
      </c>
      <c r="K48" s="153"/>
      <c r="M48" s="153"/>
      <c r="N48" s="153"/>
      <c r="O48" s="153"/>
      <c r="P48" s="153"/>
      <c r="Q48" s="153"/>
      <c r="R48" s="153"/>
      <c r="S48" s="153"/>
    </row>
    <row r="49" spans="1:19" ht="16.5">
      <c r="A49" s="174" t="s">
        <v>29</v>
      </c>
      <c r="B49" s="198">
        <v>7017.7156350251753</v>
      </c>
      <c r="C49" s="198">
        <v>6407.6556286345813</v>
      </c>
      <c r="D49" s="198">
        <v>6566.8156918414052</v>
      </c>
      <c r="E49" s="198">
        <v>159.16006320682391</v>
      </c>
      <c r="F49" s="198">
        <v>-450.89994318377012</v>
      </c>
      <c r="G49" s="129">
        <v>2.4839047606673574</v>
      </c>
      <c r="H49" s="129">
        <v>-6.3162460964506124</v>
      </c>
      <c r="I49" s="129">
        <v>-5.9962813371276695</v>
      </c>
      <c r="J49" s="132">
        <v>-6.425166915190232</v>
      </c>
      <c r="M49" s="153"/>
      <c r="N49" s="153"/>
      <c r="O49" s="153"/>
      <c r="P49" s="153"/>
      <c r="Q49" s="153"/>
      <c r="R49" s="153"/>
      <c r="S49" s="153"/>
    </row>
    <row r="50" spans="1:19" ht="16.5">
      <c r="A50" s="174" t="s">
        <v>30</v>
      </c>
      <c r="B50" s="198">
        <v>49.098659339999998</v>
      </c>
      <c r="C50" s="198">
        <v>47.467486180000002</v>
      </c>
      <c r="D50" s="198">
        <v>54.874825479999991</v>
      </c>
      <c r="E50" s="198">
        <v>7.4073392999999896</v>
      </c>
      <c r="F50" s="198">
        <v>5.7761661399999937</v>
      </c>
      <c r="G50" s="129">
        <v>15.605080226727935</v>
      </c>
      <c r="H50" s="129">
        <v>58.718921383958701</v>
      </c>
      <c r="I50" s="129">
        <v>41.864021604571491</v>
      </c>
      <c r="J50" s="132">
        <v>11.76440704826787</v>
      </c>
      <c r="M50" s="153"/>
      <c r="N50" s="153"/>
      <c r="O50" s="153"/>
      <c r="P50" s="153"/>
      <c r="Q50" s="153"/>
      <c r="R50" s="153"/>
      <c r="S50" s="153"/>
    </row>
    <row r="51" spans="1:19" ht="16.5">
      <c r="A51" s="174" t="s">
        <v>31</v>
      </c>
      <c r="B51" s="198">
        <v>1711.4382739776004</v>
      </c>
      <c r="C51" s="198">
        <v>1582.3686624934999</v>
      </c>
      <c r="D51" s="198">
        <v>1594.1961448067</v>
      </c>
      <c r="E51" s="198">
        <v>11.827482313200107</v>
      </c>
      <c r="F51" s="198">
        <v>-117.2421291709004</v>
      </c>
      <c r="G51" s="129">
        <v>0.74745428126479396</v>
      </c>
      <c r="H51" s="129">
        <v>-7.9049400095946538</v>
      </c>
      <c r="I51" s="129">
        <v>-8.627381570517656</v>
      </c>
      <c r="J51" s="132">
        <v>-6.8505029339103629</v>
      </c>
      <c r="M51" s="153"/>
      <c r="N51" s="153"/>
      <c r="O51" s="153"/>
      <c r="P51" s="153"/>
      <c r="Q51" s="153"/>
      <c r="R51" s="153"/>
      <c r="S51" s="153"/>
    </row>
    <row r="52" spans="1:19" ht="17.25" thickBot="1">
      <c r="A52" s="177" t="s">
        <v>35</v>
      </c>
      <c r="B52" s="204">
        <v>1120.5684294500002</v>
      </c>
      <c r="C52" s="204">
        <v>965.35027112000012</v>
      </c>
      <c r="D52" s="204">
        <v>919.99964853000006</v>
      </c>
      <c r="E52" s="204">
        <v>-45.350622590000057</v>
      </c>
      <c r="F52" s="204">
        <v>-200.56878092000011</v>
      </c>
      <c r="G52" s="133">
        <v>-4.6978411822875614</v>
      </c>
      <c r="H52" s="133">
        <v>-17.988304066451875</v>
      </c>
      <c r="I52" s="133">
        <v>-15.007720890292489</v>
      </c>
      <c r="J52" s="134">
        <v>-17.898842734525701</v>
      </c>
      <c r="M52" s="153"/>
      <c r="N52" s="153"/>
      <c r="O52" s="153"/>
      <c r="P52" s="153"/>
      <c r="Q52" s="153"/>
      <c r="R52" s="153"/>
      <c r="S52" s="153"/>
    </row>
    <row r="53" spans="1:19">
      <c r="K53" s="152"/>
    </row>
    <row r="56" spans="1:19">
      <c r="H56" s="152"/>
      <c r="I56" s="152"/>
      <c r="J56" s="152"/>
    </row>
    <row r="57" spans="1:19">
      <c r="H57" s="152"/>
      <c r="I57" s="152"/>
      <c r="J57" s="152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4"/>
  <sheetViews>
    <sheetView topLeftCell="A10" zoomScale="90" zoomScaleNormal="90" workbookViewId="0">
      <selection activeCell="G27" sqref="G27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5" ht="15.75" thickBot="1">
      <c r="A1" s="32" t="s">
        <v>111</v>
      </c>
    </row>
    <row r="2" spans="1:5" ht="17.25" thickBot="1">
      <c r="A2" s="51" t="s">
        <v>36</v>
      </c>
      <c r="B2" s="138">
        <v>43829</v>
      </c>
      <c r="C2" s="205">
        <v>43861</v>
      </c>
    </row>
    <row r="3" spans="1:5" ht="15.75">
      <c r="A3" s="52"/>
      <c r="B3" s="101"/>
      <c r="C3" s="101"/>
    </row>
    <row r="4" spans="1:5" ht="15.75">
      <c r="A4" s="52" t="s">
        <v>37</v>
      </c>
      <c r="B4" s="102">
        <v>6.5</v>
      </c>
      <c r="C4" s="102">
        <v>6.5</v>
      </c>
    </row>
    <row r="5" spans="1:5" ht="15.75">
      <c r="A5" s="52"/>
      <c r="B5" s="102"/>
      <c r="C5" s="102"/>
    </row>
    <row r="6" spans="1:5" ht="15.75">
      <c r="A6" s="52" t="s">
        <v>38</v>
      </c>
      <c r="B6" s="102">
        <v>10.25</v>
      </c>
      <c r="C6" s="102">
        <v>10.25</v>
      </c>
    </row>
    <row r="7" spans="1:5" ht="15.75">
      <c r="A7" s="52"/>
      <c r="B7" s="113"/>
      <c r="C7" s="113"/>
    </row>
    <row r="8" spans="1:5" ht="15.75">
      <c r="A8" s="52" t="s">
        <v>39</v>
      </c>
      <c r="B8" s="102">
        <v>11.25</v>
      </c>
      <c r="C8" s="102">
        <v>11.25</v>
      </c>
    </row>
    <row r="9" spans="1:5" ht="15.75">
      <c r="A9" s="52"/>
      <c r="B9" s="102"/>
      <c r="C9" s="102"/>
    </row>
    <row r="10" spans="1:5" ht="15.75">
      <c r="A10" s="52" t="s">
        <v>40</v>
      </c>
      <c r="B10" s="102">
        <v>10.626822591795907</v>
      </c>
      <c r="C10" s="102">
        <v>5.5</v>
      </c>
      <c r="D10" s="140"/>
    </row>
    <row r="11" spans="1:5" ht="15.75">
      <c r="A11" s="52"/>
      <c r="B11" s="102"/>
      <c r="C11" s="102"/>
      <c r="D11" s="140"/>
    </row>
    <row r="12" spans="1:5" ht="15.75">
      <c r="A12" s="52" t="s">
        <v>41</v>
      </c>
      <c r="B12" s="102">
        <v>5.4665002886327114</v>
      </c>
      <c r="C12" s="102">
        <v>9.83</v>
      </c>
      <c r="D12" s="140"/>
    </row>
    <row r="13" spans="1:5" ht="16.5" thickBot="1">
      <c r="A13" s="52"/>
      <c r="B13" s="83"/>
      <c r="C13" s="83"/>
    </row>
    <row r="14" spans="1:5" ht="17.25" thickBot="1">
      <c r="A14" s="51" t="s">
        <v>118</v>
      </c>
      <c r="B14" s="138">
        <f>B2</f>
        <v>43829</v>
      </c>
      <c r="C14" s="205">
        <f>C2</f>
        <v>43861</v>
      </c>
    </row>
    <row r="15" spans="1:5" ht="15.75">
      <c r="A15" s="52"/>
      <c r="B15" s="83"/>
      <c r="C15" s="83"/>
    </row>
    <row r="16" spans="1:5" ht="15.75">
      <c r="A16" s="52" t="s">
        <v>117</v>
      </c>
      <c r="B16" s="135">
        <v>28847.288347540001</v>
      </c>
      <c r="C16" s="135">
        <v>30961.073515070002</v>
      </c>
      <c r="D16" s="137"/>
      <c r="E16" s="137"/>
    </row>
    <row r="17" spans="1:5" ht="15.75">
      <c r="A17" s="52" t="s">
        <v>46</v>
      </c>
      <c r="B17" s="135">
        <v>-811.49236502999702</v>
      </c>
      <c r="C17" s="135">
        <f>C16-B16</f>
        <v>2113.7851675300008</v>
      </c>
      <c r="E17" s="225"/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38">
        <f>B2</f>
        <v>43829</v>
      </c>
      <c r="C19" s="205">
        <f>C2</f>
        <v>43861</v>
      </c>
    </row>
    <row r="20" spans="1:5" ht="15.75">
      <c r="A20" s="52"/>
      <c r="B20" s="83"/>
      <c r="C20" s="83"/>
    </row>
    <row r="21" spans="1:5" ht="16.5">
      <c r="A21" s="53" t="s">
        <v>112</v>
      </c>
      <c r="B21" s="208">
        <v>14.12345</v>
      </c>
      <c r="C21" s="208">
        <v>14.812200000000001</v>
      </c>
    </row>
    <row r="22" spans="1:5" ht="15.75">
      <c r="A22" s="52" t="s">
        <v>115</v>
      </c>
      <c r="B22" s="208">
        <v>6.6758570966029898E-2</v>
      </c>
      <c r="C22" s="208">
        <f t="shared" ref="C22" si="0">1/C21</f>
        <v>6.7511915853148072E-2</v>
      </c>
      <c r="E22" s="140"/>
    </row>
    <row r="23" spans="1:5" ht="16.5">
      <c r="A23" s="53" t="s">
        <v>113</v>
      </c>
      <c r="B23" s="208">
        <v>18.521999999999998</v>
      </c>
      <c r="C23" s="208">
        <v>19.401800000000001</v>
      </c>
    </row>
    <row r="24" spans="1:5" ht="15.75">
      <c r="A24" s="52" t="s">
        <v>116</v>
      </c>
      <c r="B24" s="208">
        <v>5.1661965427812734E-2</v>
      </c>
      <c r="C24" s="208">
        <f t="shared" ref="C24" si="1">1/C23</f>
        <v>5.1541609541382753E-2</v>
      </c>
    </row>
    <row r="25" spans="1:5" ht="16.5">
      <c r="A25" s="53" t="s">
        <v>47</v>
      </c>
      <c r="B25" s="208">
        <v>7.6935000000000002</v>
      </c>
      <c r="C25" s="208">
        <v>7.3603500000000004</v>
      </c>
    </row>
    <row r="26" spans="1:5" ht="15.75">
      <c r="A26" s="52" t="s">
        <v>114</v>
      </c>
      <c r="B26" s="208">
        <v>0.13785117587053017</v>
      </c>
      <c r="C26" s="208">
        <f t="shared" ref="C26" si="2">1/C25</f>
        <v>0.13586310433607096</v>
      </c>
    </row>
    <row r="27" spans="1:5" ht="16.5">
      <c r="A27" s="53" t="s">
        <v>48</v>
      </c>
      <c r="B27" s="208">
        <v>15.8247</v>
      </c>
      <c r="C27" s="208">
        <v>16.3264</v>
      </c>
    </row>
    <row r="28" spans="1:5" ht="15.75">
      <c r="A28" s="52" t="s">
        <v>49</v>
      </c>
      <c r="B28" s="208">
        <v>5.9804677921907051E-2</v>
      </c>
      <c r="C28" s="208">
        <f t="shared" ref="C28" si="3">1/C27</f>
        <v>6.1250490003920036E-2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38">
        <f>B2</f>
        <v>43829</v>
      </c>
      <c r="C30" s="205">
        <f>C2</f>
        <v>43861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2.587889962856039</v>
      </c>
      <c r="C32" s="16">
        <v>2.0503183988268319</v>
      </c>
    </row>
    <row r="33" spans="1:4" ht="15.75">
      <c r="A33" s="52" t="s">
        <v>44</v>
      </c>
      <c r="B33" s="16">
        <v>2.587889962856039</v>
      </c>
      <c r="C33" s="16">
        <v>0.53757156402920714</v>
      </c>
      <c r="D33" s="136"/>
    </row>
    <row r="34" spans="1:4" ht="16.5" thickBot="1">
      <c r="A34" s="54" t="s">
        <v>45</v>
      </c>
      <c r="B34" s="85">
        <v>-0.1059241712148804</v>
      </c>
      <c r="C34" s="85">
        <v>0.7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zoomScale="90" zoomScaleNormal="90" workbookViewId="0">
      <selection activeCell="L20" sqref="L20"/>
    </sheetView>
  </sheetViews>
  <sheetFormatPr defaultRowHeight="15"/>
  <cols>
    <col min="1" max="3" width="9.140625" style="223"/>
    <col min="4" max="4" width="10.85546875" style="223" customWidth="1"/>
    <col min="5" max="16384" width="9.140625" style="223"/>
  </cols>
  <sheetData>
    <row r="1" spans="2:11">
      <c r="B1" s="221" t="s">
        <v>119</v>
      </c>
      <c r="C1" s="222"/>
      <c r="D1" s="222"/>
      <c r="E1" s="222"/>
      <c r="F1" s="222"/>
      <c r="G1" s="222"/>
      <c r="H1" s="222"/>
      <c r="I1" s="222"/>
      <c r="J1" s="222"/>
      <c r="K1" s="222"/>
    </row>
    <row r="18" spans="2:16">
      <c r="B18" s="221" t="s">
        <v>120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</row>
    <row r="20" spans="2:16">
      <c r="P20" s="223" t="s">
        <v>109</v>
      </c>
    </row>
    <row r="35" spans="1:16">
      <c r="A35" s="224" t="s">
        <v>97</v>
      </c>
    </row>
    <row r="44" spans="1:16">
      <c r="A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</row>
    <row r="46" spans="1:16">
      <c r="P46" s="223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1516"/>
  <sheetViews>
    <sheetView topLeftCell="A61" zoomScale="80" zoomScaleNormal="80" workbookViewId="0">
      <selection activeCell="A45" sqref="A45:XFD45"/>
    </sheetView>
  </sheetViews>
  <sheetFormatPr defaultRowHeight="12.75"/>
  <cols>
    <col min="1" max="1" width="52.42578125" style="104" customWidth="1"/>
    <col min="2" max="10" width="12.140625" style="104" customWidth="1"/>
    <col min="11" max="11" width="11" style="104" customWidth="1"/>
    <col min="12" max="12" width="10.85546875" style="104" customWidth="1"/>
    <col min="13" max="13" width="10.28515625" style="104" customWidth="1"/>
    <col min="14" max="19" width="7.7109375" style="104" customWidth="1"/>
    <col min="20" max="16384" width="9.140625" style="104"/>
  </cols>
  <sheetData>
    <row r="1" spans="1:20" ht="20.25" thickBot="1">
      <c r="A1" s="277" t="s">
        <v>98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20" ht="19.5" customHeight="1">
      <c r="A2" s="279" t="s">
        <v>123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20" ht="19.5" customHeight="1">
      <c r="A3" s="282"/>
      <c r="B3" s="283"/>
      <c r="C3" s="283"/>
      <c r="D3" s="283"/>
      <c r="E3" s="283"/>
      <c r="F3" s="283"/>
      <c r="G3" s="283"/>
      <c r="H3" s="283"/>
      <c r="I3" s="283"/>
      <c r="J3" s="284"/>
    </row>
    <row r="4" spans="1:20" ht="16.5">
      <c r="A4" s="114"/>
      <c r="B4" s="285" t="s">
        <v>95</v>
      </c>
      <c r="C4" s="287"/>
      <c r="D4" s="286"/>
      <c r="E4" s="285" t="s">
        <v>1</v>
      </c>
      <c r="F4" s="286"/>
      <c r="G4" s="115" t="s">
        <v>2</v>
      </c>
      <c r="H4" s="285" t="s">
        <v>93</v>
      </c>
      <c r="I4" s="287"/>
      <c r="J4" s="288"/>
    </row>
    <row r="5" spans="1:20" ht="17.25" thickBot="1">
      <c r="A5" s="116"/>
      <c r="B5" s="166">
        <v>43495</v>
      </c>
      <c r="C5" s="148">
        <v>43829</v>
      </c>
      <c r="D5" s="148">
        <v>43861</v>
      </c>
      <c r="E5" s="149" t="s">
        <v>4</v>
      </c>
      <c r="F5" s="141" t="s">
        <v>5</v>
      </c>
      <c r="G5" s="149" t="s">
        <v>4</v>
      </c>
      <c r="H5" s="206">
        <v>43799</v>
      </c>
      <c r="I5" s="206">
        <v>43829</v>
      </c>
      <c r="J5" s="207">
        <v>43861</v>
      </c>
    </row>
    <row r="6" spans="1:20" ht="17.25" thickTop="1">
      <c r="A6" s="119" t="s">
        <v>50</v>
      </c>
      <c r="B6" s="226">
        <v>33202.796136638113</v>
      </c>
      <c r="C6" s="178">
        <v>30822.290529667578</v>
      </c>
      <c r="D6" s="178">
        <v>33179.578529906677</v>
      </c>
      <c r="E6" s="178">
        <v>2357.2880002390993</v>
      </c>
      <c r="F6" s="178">
        <v>-23.217606731435808</v>
      </c>
      <c r="G6" s="178">
        <v>7.647997471083869</v>
      </c>
      <c r="H6" s="178">
        <v>6.3658656772865641</v>
      </c>
      <c r="I6" s="178">
        <v>-7.5983142508936936</v>
      </c>
      <c r="J6" s="228">
        <v>-6.9926661103750121E-2</v>
      </c>
      <c r="K6" s="152"/>
      <c r="L6" s="152"/>
      <c r="M6" s="152"/>
      <c r="N6" s="152"/>
      <c r="O6" s="152"/>
      <c r="P6" s="152"/>
      <c r="Q6" s="152"/>
      <c r="R6" s="152"/>
      <c r="S6" s="152"/>
      <c r="T6" s="152"/>
    </row>
    <row r="7" spans="1:20" ht="16.5">
      <c r="A7" s="119" t="s">
        <v>51</v>
      </c>
      <c r="B7" s="180">
        <v>30791.957337708114</v>
      </c>
      <c r="C7" s="178">
        <v>27559.904042737573</v>
      </c>
      <c r="D7" s="178">
        <v>31024.551860966676</v>
      </c>
      <c r="E7" s="178">
        <v>3464.647818229103</v>
      </c>
      <c r="F7" s="178">
        <v>232.59452325856182</v>
      </c>
      <c r="G7" s="178">
        <v>12.571334837945813</v>
      </c>
      <c r="H7" s="178">
        <v>3.909956691567757</v>
      </c>
      <c r="I7" s="178">
        <v>-11.052760226622965</v>
      </c>
      <c r="J7" s="228">
        <v>0.75537427097474108</v>
      </c>
      <c r="K7" s="152"/>
      <c r="L7" s="152"/>
      <c r="M7" s="152"/>
      <c r="N7" s="152"/>
      <c r="O7" s="152"/>
      <c r="P7" s="152"/>
      <c r="Q7" s="152"/>
      <c r="R7" s="152"/>
      <c r="S7" s="152"/>
    </row>
    <row r="8" spans="1:20" ht="16.5">
      <c r="A8" s="107" t="s">
        <v>52</v>
      </c>
      <c r="B8" s="184">
        <v>9281.5081088799961</v>
      </c>
      <c r="C8" s="182">
        <v>10765.270260310001</v>
      </c>
      <c r="D8" s="182">
        <v>11780.447944730002</v>
      </c>
      <c r="E8" s="182">
        <v>1015.1776844200012</v>
      </c>
      <c r="F8" s="182">
        <v>2498.9398358500057</v>
      </c>
      <c r="G8" s="182">
        <v>9.4301179614859905</v>
      </c>
      <c r="H8" s="182">
        <v>33.509788124636799</v>
      </c>
      <c r="I8" s="182">
        <v>13.008043369879246</v>
      </c>
      <c r="J8" s="229">
        <v>26.923855547345468</v>
      </c>
      <c r="K8" s="152"/>
      <c r="L8" s="152"/>
      <c r="M8" s="152"/>
      <c r="N8" s="152"/>
      <c r="O8" s="152"/>
      <c r="P8" s="152"/>
      <c r="Q8" s="152"/>
      <c r="R8" s="152"/>
      <c r="S8" s="152"/>
    </row>
    <row r="9" spans="1:20" ht="16.5">
      <c r="A9" s="107" t="s">
        <v>53</v>
      </c>
      <c r="B9" s="184">
        <v>21339.456916560001</v>
      </c>
      <c r="C9" s="182">
        <v>16669.678259199998</v>
      </c>
      <c r="D9" s="182">
        <v>19084.779506139999</v>
      </c>
      <c r="E9" s="182">
        <v>2415.1012469400011</v>
      </c>
      <c r="F9" s="182">
        <v>-2254.6774104200013</v>
      </c>
      <c r="G9" s="182">
        <v>14.487989566367943</v>
      </c>
      <c r="H9" s="182">
        <v>-8.4113764771040422</v>
      </c>
      <c r="I9" s="182">
        <v>-21.836864692589003</v>
      </c>
      <c r="J9" s="229">
        <v>-10.565767532117036</v>
      </c>
      <c r="K9" s="152"/>
      <c r="L9" s="152"/>
      <c r="M9" s="152"/>
      <c r="N9" s="152"/>
      <c r="O9" s="152"/>
      <c r="P9" s="152"/>
      <c r="Q9" s="152"/>
      <c r="R9" s="152"/>
      <c r="S9" s="152"/>
    </row>
    <row r="10" spans="1:20" ht="16.5">
      <c r="A10" s="107" t="s">
        <v>54</v>
      </c>
      <c r="B10" s="184">
        <v>171.2462052681193</v>
      </c>
      <c r="C10" s="182">
        <v>125.20941622757482</v>
      </c>
      <c r="D10" s="182">
        <v>159.57830309667852</v>
      </c>
      <c r="E10" s="182">
        <v>34.368886869103704</v>
      </c>
      <c r="F10" s="182">
        <v>-11.667902171440772</v>
      </c>
      <c r="G10" s="182">
        <v>27.449123160702555</v>
      </c>
      <c r="H10" s="182">
        <v>-30.265494803866417</v>
      </c>
      <c r="I10" s="182">
        <v>-5.0858155070156243</v>
      </c>
      <c r="J10" s="229">
        <v>-6.8135245117825605</v>
      </c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20" ht="16.5">
      <c r="A11" s="107" t="s">
        <v>94</v>
      </c>
      <c r="B11" s="184">
        <v>-0.25389299999999998</v>
      </c>
      <c r="C11" s="182">
        <v>-0.25389299999999998</v>
      </c>
      <c r="D11" s="182">
        <v>-0.25389299999999998</v>
      </c>
      <c r="E11" s="182">
        <v>0</v>
      </c>
      <c r="F11" s="182">
        <v>0</v>
      </c>
      <c r="G11" s="182">
        <v>0</v>
      </c>
      <c r="H11" s="182">
        <v>0</v>
      </c>
      <c r="I11" s="182">
        <v>0</v>
      </c>
      <c r="J11" s="229">
        <v>0</v>
      </c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20" ht="16.5">
      <c r="A12" s="119" t="s">
        <v>55</v>
      </c>
      <c r="B12" s="180">
        <v>2410.8387989299999</v>
      </c>
      <c r="C12" s="178">
        <v>3262.3864869300064</v>
      </c>
      <c r="D12" s="178">
        <v>2155.02666894</v>
      </c>
      <c r="E12" s="178">
        <v>-1107.3598179900064</v>
      </c>
      <c r="F12" s="178">
        <v>-255.8121299899999</v>
      </c>
      <c r="G12" s="178">
        <v>-33.943244383410303</v>
      </c>
      <c r="H12" s="178">
        <v>68.16430442415222</v>
      </c>
      <c r="I12" s="178">
        <v>37.5201886390916</v>
      </c>
      <c r="J12" s="228">
        <v>-10.610918079779395</v>
      </c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20" ht="16.5">
      <c r="A13" s="107" t="s">
        <v>56</v>
      </c>
      <c r="B13" s="184">
        <v>2347.53050321</v>
      </c>
      <c r="C13" s="182">
        <v>1810.9386215700069</v>
      </c>
      <c r="D13" s="182">
        <v>2066.15397368</v>
      </c>
      <c r="E13" s="182">
        <v>255.21535210999309</v>
      </c>
      <c r="F13" s="182">
        <v>-281.37652952999997</v>
      </c>
      <c r="G13" s="182">
        <v>14.092987419348987</v>
      </c>
      <c r="H13" s="182">
        <v>-21.098888538642143</v>
      </c>
      <c r="I13" s="182">
        <v>-4.6109952747514455</v>
      </c>
      <c r="J13" s="229">
        <v>-11.986064894375062</v>
      </c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20" ht="16.5">
      <c r="A14" s="107" t="s">
        <v>57</v>
      </c>
      <c r="B14" s="184">
        <v>0</v>
      </c>
      <c r="C14" s="184">
        <v>1364.7149010599999</v>
      </c>
      <c r="D14" s="184">
        <v>0</v>
      </c>
      <c r="E14" s="184">
        <v>-1364.7149010599999</v>
      </c>
      <c r="F14" s="184">
        <v>0</v>
      </c>
      <c r="G14" s="184">
        <v>-100</v>
      </c>
      <c r="H14" s="184">
        <v>132.76966628157319</v>
      </c>
      <c r="I14" s="184">
        <v>232.05727556787997</v>
      </c>
      <c r="J14" s="185">
        <v>0</v>
      </c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20" ht="16.5">
      <c r="A15" s="107" t="s">
        <v>58</v>
      </c>
      <c r="B15" s="184">
        <v>63.308295719999997</v>
      </c>
      <c r="C15" s="182">
        <v>86.732964299999992</v>
      </c>
      <c r="D15" s="182">
        <v>88.87269526</v>
      </c>
      <c r="E15" s="182">
        <v>2.1397309600000085</v>
      </c>
      <c r="F15" s="182">
        <v>25.564399540000004</v>
      </c>
      <c r="G15" s="182">
        <v>2.4670331254895217</v>
      </c>
      <c r="H15" s="182">
        <v>42.84327814068908</v>
      </c>
      <c r="I15" s="182">
        <v>38.041063665216654</v>
      </c>
      <c r="J15" s="229">
        <v>40.38080515240253</v>
      </c>
      <c r="K15" s="152"/>
      <c r="L15" s="152"/>
      <c r="M15" s="152"/>
      <c r="N15" s="152"/>
      <c r="O15" s="152"/>
      <c r="P15" s="152"/>
      <c r="Q15" s="152"/>
      <c r="R15" s="152"/>
      <c r="S15" s="152"/>
    </row>
    <row r="16" spans="1:20" ht="16.5">
      <c r="A16" s="120"/>
      <c r="B16" s="184"/>
      <c r="C16" s="182"/>
      <c r="D16" s="182"/>
      <c r="E16" s="182"/>
      <c r="F16" s="182"/>
      <c r="G16" s="182"/>
      <c r="H16" s="182"/>
      <c r="I16" s="182"/>
      <c r="J16" s="229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ht="16.5">
      <c r="A17" s="119" t="s">
        <v>59</v>
      </c>
      <c r="B17" s="180">
        <v>33202.860494768138</v>
      </c>
      <c r="C17" s="178">
        <v>30822.296437447574</v>
      </c>
      <c r="D17" s="178">
        <v>33179.636218486674</v>
      </c>
      <c r="E17" s="178">
        <v>2357.3397810390998</v>
      </c>
      <c r="F17" s="178">
        <v>-23.224276281463972</v>
      </c>
      <c r="G17" s="178">
        <v>7.6481640030398523</v>
      </c>
      <c r="H17" s="178">
        <v>6.3658165170548813</v>
      </c>
      <c r="I17" s="178">
        <v>-7.5982876659030438</v>
      </c>
      <c r="J17" s="228">
        <v>-6.9946612838151623E-2</v>
      </c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ht="16.5">
      <c r="A18" s="119" t="s">
        <v>60</v>
      </c>
      <c r="B18" s="180">
        <v>7596.4691783200014</v>
      </c>
      <c r="C18" s="178">
        <v>7080.9227610400012</v>
      </c>
      <c r="D18" s="178">
        <v>7117.5650941599997</v>
      </c>
      <c r="E18" s="178">
        <v>36.642333119998511</v>
      </c>
      <c r="F18" s="178">
        <v>-478.90408416000173</v>
      </c>
      <c r="G18" s="178">
        <v>0.5174796330445588</v>
      </c>
      <c r="H18" s="178">
        <v>-0.93210888252318114</v>
      </c>
      <c r="I18" s="178">
        <v>-14.236092488305175</v>
      </c>
      <c r="J18" s="228">
        <v>-6.3042983907151751</v>
      </c>
      <c r="K18" s="152"/>
      <c r="L18" s="152"/>
      <c r="M18" s="152"/>
      <c r="N18" s="152"/>
      <c r="O18" s="152"/>
      <c r="P18" s="152"/>
      <c r="Q18" s="152"/>
      <c r="R18" s="152"/>
      <c r="S18" s="152"/>
    </row>
    <row r="19" spans="1:19" ht="16.5">
      <c r="A19" s="107" t="s">
        <v>61</v>
      </c>
      <c r="B19" s="184">
        <v>4094.6137154700004</v>
      </c>
      <c r="C19" s="182">
        <v>4517.8646487300011</v>
      </c>
      <c r="D19" s="182">
        <v>4176.6223473</v>
      </c>
      <c r="E19" s="182">
        <v>-341.24230143000113</v>
      </c>
      <c r="F19" s="182">
        <v>82.008631829999558</v>
      </c>
      <c r="G19" s="182">
        <v>-7.5531767319750571</v>
      </c>
      <c r="H19" s="182">
        <v>1.1964153989104176</v>
      </c>
      <c r="I19" s="182">
        <v>-6.7343668470059015E-2</v>
      </c>
      <c r="J19" s="229">
        <v>2.0028417215562939</v>
      </c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ht="16.5">
      <c r="A20" s="107" t="s">
        <v>62</v>
      </c>
      <c r="B20" s="184">
        <v>3501.8554628500005</v>
      </c>
      <c r="C20" s="184">
        <v>2563.0581123100005</v>
      </c>
      <c r="D20" s="184">
        <v>2940.9427468600002</v>
      </c>
      <c r="E20" s="184">
        <v>377.88463454999965</v>
      </c>
      <c r="F20" s="184">
        <v>-560.91271599000038</v>
      </c>
      <c r="G20" s="184">
        <v>14.743506311272213</v>
      </c>
      <c r="H20" s="184">
        <v>-4.2148557237689488</v>
      </c>
      <c r="I20" s="184">
        <v>-31.384413733008856</v>
      </c>
      <c r="J20" s="185">
        <v>-16.017586160837695</v>
      </c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ht="16.5">
      <c r="A21" s="107" t="s">
        <v>63</v>
      </c>
      <c r="B21" s="184">
        <v>16880.479388070002</v>
      </c>
      <c r="C21" s="182">
        <v>14928.60491649</v>
      </c>
      <c r="D21" s="182">
        <v>17175.348203969999</v>
      </c>
      <c r="E21" s="182">
        <v>2246.7432874799997</v>
      </c>
      <c r="F21" s="182">
        <v>294.86881589999757</v>
      </c>
      <c r="G21" s="182">
        <v>15.049921275619454</v>
      </c>
      <c r="H21" s="182">
        <v>24.094470667170881</v>
      </c>
      <c r="I21" s="182">
        <v>-7.4395307853604038</v>
      </c>
      <c r="J21" s="229">
        <v>1.7468035659484258</v>
      </c>
      <c r="K21" s="152"/>
      <c r="L21" s="152"/>
      <c r="M21" s="152"/>
      <c r="N21" s="152"/>
      <c r="O21" s="152"/>
      <c r="P21" s="152"/>
      <c r="Q21" s="152"/>
      <c r="R21" s="152"/>
      <c r="S21" s="152"/>
    </row>
    <row r="22" spans="1:19" ht="16.5">
      <c r="A22" s="119" t="s">
        <v>64</v>
      </c>
      <c r="B22" s="180">
        <v>8843.48202021</v>
      </c>
      <c r="C22" s="180">
        <v>5877.8392372799999</v>
      </c>
      <c r="D22" s="180">
        <v>7654.669251190001</v>
      </c>
      <c r="E22" s="180">
        <v>1776.8300139100011</v>
      </c>
      <c r="F22" s="180">
        <v>-1188.812769019999</v>
      </c>
      <c r="G22" s="180">
        <v>30.229306079698745</v>
      </c>
      <c r="H22" s="180">
        <v>39.076130084650345</v>
      </c>
      <c r="I22" s="180">
        <v>-23.026115981056179</v>
      </c>
      <c r="J22" s="181">
        <v>-13.442813207548866</v>
      </c>
      <c r="K22" s="152"/>
      <c r="L22" s="152"/>
      <c r="M22" s="152"/>
      <c r="N22" s="152"/>
      <c r="O22" s="152"/>
      <c r="P22" s="152"/>
      <c r="Q22" s="152"/>
      <c r="R22" s="152"/>
      <c r="S22" s="152"/>
    </row>
    <row r="23" spans="1:19" ht="16.5">
      <c r="A23" s="121" t="s">
        <v>104</v>
      </c>
      <c r="B23" s="180">
        <v>8036.9973678599999</v>
      </c>
      <c r="C23" s="180">
        <v>9050.7656792100006</v>
      </c>
      <c r="D23" s="180">
        <v>9520.6789527799992</v>
      </c>
      <c r="E23" s="180">
        <v>469.91327356999864</v>
      </c>
      <c r="F23" s="180">
        <v>1483.6815849199993</v>
      </c>
      <c r="G23" s="180">
        <v>5.1919725935387788</v>
      </c>
      <c r="H23" s="180">
        <v>15.891349234657454</v>
      </c>
      <c r="I23" s="180">
        <v>6.5756219379052396</v>
      </c>
      <c r="J23" s="181">
        <v>18.460645400398562</v>
      </c>
      <c r="K23" s="152"/>
      <c r="L23" s="152"/>
      <c r="M23" s="152"/>
      <c r="N23" s="152"/>
      <c r="O23" s="152"/>
      <c r="P23" s="152"/>
      <c r="Q23" s="152"/>
      <c r="R23" s="152"/>
      <c r="S23" s="152"/>
    </row>
    <row r="24" spans="1:19" ht="16.5">
      <c r="A24" s="121" t="s">
        <v>65</v>
      </c>
      <c r="B24" s="180">
        <v>2660.0685947826842</v>
      </c>
      <c r="C24" s="227">
        <v>2814.2997775400986</v>
      </c>
      <c r="D24" s="227">
        <v>2951.5408281092214</v>
      </c>
      <c r="E24" s="227">
        <v>137.24105056912276</v>
      </c>
      <c r="F24" s="227">
        <v>291.47223332653721</v>
      </c>
      <c r="G24" s="227">
        <v>4.8765611845757775</v>
      </c>
      <c r="H24" s="227">
        <v>7.8089691368525678</v>
      </c>
      <c r="I24" s="227">
        <v>-1.9458144384326772</v>
      </c>
      <c r="J24" s="181">
        <v>10.957320194607576</v>
      </c>
      <c r="K24" s="152"/>
      <c r="L24" s="152"/>
      <c r="M24" s="152"/>
      <c r="N24" s="152"/>
      <c r="O24" s="152"/>
      <c r="P24" s="152"/>
      <c r="Q24" s="152"/>
      <c r="R24" s="152"/>
      <c r="S24" s="152"/>
    </row>
    <row r="25" spans="1:19" ht="16.5">
      <c r="A25" s="121" t="s">
        <v>103</v>
      </c>
      <c r="B25" s="180">
        <v>6989.2320606800149</v>
      </c>
      <c r="C25" s="180">
        <v>6932.8776664599991</v>
      </c>
      <c r="D25" s="180">
        <v>6970.7116736299995</v>
      </c>
      <c r="E25" s="180">
        <v>37.834007170000405</v>
      </c>
      <c r="F25" s="180">
        <v>-18.520387050015415</v>
      </c>
      <c r="G25" s="180">
        <v>0.54571866099750821</v>
      </c>
      <c r="H25" s="180">
        <v>-14.252559600861375</v>
      </c>
      <c r="I25" s="180">
        <v>-0.50463930420986003</v>
      </c>
      <c r="J25" s="181">
        <v>-0.26498457755047866</v>
      </c>
      <c r="K25" s="152"/>
      <c r="L25" s="152"/>
      <c r="M25" s="152"/>
      <c r="N25" s="152"/>
      <c r="O25" s="152"/>
      <c r="P25" s="152"/>
      <c r="Q25" s="152"/>
      <c r="R25" s="152"/>
      <c r="S25" s="152"/>
    </row>
    <row r="26" spans="1:19" ht="17.25" thickBot="1">
      <c r="A26" s="128" t="s">
        <v>66</v>
      </c>
      <c r="B26" s="188">
        <v>-923.38872708456483</v>
      </c>
      <c r="C26" s="188">
        <v>-934.40868408252345</v>
      </c>
      <c r="D26" s="188">
        <v>-1035.529581382543</v>
      </c>
      <c r="E26" s="188">
        <v>-101.12089730001958</v>
      </c>
      <c r="F26" s="188">
        <v>-112.14085429797819</v>
      </c>
      <c r="G26" s="188">
        <v>10.821913261573329</v>
      </c>
      <c r="H26" s="188">
        <v>8.7411739448513259</v>
      </c>
      <c r="I26" s="188">
        <v>7.8833450641227785</v>
      </c>
      <c r="J26" s="189">
        <v>12.144490289809241</v>
      </c>
      <c r="K26" s="152"/>
      <c r="L26" s="152"/>
      <c r="M26" s="152"/>
      <c r="N26" s="152"/>
      <c r="O26" s="152"/>
      <c r="P26" s="152"/>
      <c r="Q26" s="152"/>
      <c r="R26" s="152"/>
      <c r="S26" s="152"/>
    </row>
    <row r="27" spans="1:19">
      <c r="A27" s="108"/>
      <c r="B27" s="122"/>
      <c r="C27" s="122"/>
      <c r="D27" s="122"/>
      <c r="E27" s="122"/>
      <c r="F27" s="122"/>
      <c r="G27" s="122"/>
      <c r="H27" s="108"/>
      <c r="I27" s="108"/>
      <c r="J27" s="108"/>
      <c r="K27" s="152"/>
      <c r="L27" s="152"/>
      <c r="M27" s="152"/>
    </row>
    <row r="28" spans="1:19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  <c r="K28" s="152"/>
      <c r="L28" s="152"/>
      <c r="M28" s="152"/>
    </row>
    <row r="29" spans="1:19" ht="19.5" customHeight="1">
      <c r="A29" s="279" t="s">
        <v>102</v>
      </c>
      <c r="B29" s="280"/>
      <c r="C29" s="280"/>
      <c r="D29" s="280"/>
      <c r="E29" s="280"/>
      <c r="F29" s="280"/>
      <c r="G29" s="280"/>
      <c r="H29" s="280"/>
      <c r="I29" s="280"/>
      <c r="J29" s="281"/>
      <c r="K29" s="152"/>
      <c r="L29" s="152"/>
      <c r="M29" s="152"/>
    </row>
    <row r="30" spans="1:19" ht="19.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4"/>
      <c r="K30" s="152"/>
      <c r="L30" s="152"/>
      <c r="M30" s="152"/>
    </row>
    <row r="31" spans="1:19" ht="16.5">
      <c r="A31" s="143"/>
      <c r="B31" s="285" t="str">
        <f>B4</f>
        <v>N$ Million</v>
      </c>
      <c r="C31" s="287"/>
      <c r="D31" s="286"/>
      <c r="E31" s="285" t="s">
        <v>1</v>
      </c>
      <c r="F31" s="286"/>
      <c r="G31" s="147" t="s">
        <v>2</v>
      </c>
      <c r="H31" s="285" t="str">
        <f>H4</f>
        <v>Annual percentage change</v>
      </c>
      <c r="I31" s="287"/>
      <c r="J31" s="288"/>
      <c r="K31" s="152"/>
      <c r="L31" s="152"/>
      <c r="M31" s="152"/>
    </row>
    <row r="32" spans="1:19" ht="17.25" thickBot="1">
      <c r="A32" s="144"/>
      <c r="B32" s="149">
        <f>B5</f>
        <v>43495</v>
      </c>
      <c r="C32" s="149">
        <f>C5</f>
        <v>43829</v>
      </c>
      <c r="D32" s="117">
        <f>D5</f>
        <v>43861</v>
      </c>
      <c r="E32" s="149" t="s">
        <v>4</v>
      </c>
      <c r="F32" s="141" t="s">
        <v>5</v>
      </c>
      <c r="G32" s="149" t="s">
        <v>4</v>
      </c>
      <c r="H32" s="118">
        <f>H5</f>
        <v>43799</v>
      </c>
      <c r="I32" s="150">
        <f>I5</f>
        <v>43829</v>
      </c>
      <c r="J32" s="139">
        <f>J5</f>
        <v>43861</v>
      </c>
      <c r="K32" s="152"/>
      <c r="L32" s="152"/>
      <c r="M32" s="152"/>
    </row>
    <row r="33" spans="1:19" ht="17.25" thickTop="1">
      <c r="A33" s="145" t="s">
        <v>50</v>
      </c>
      <c r="B33" s="230">
        <v>147949.48988306202</v>
      </c>
      <c r="C33" s="231">
        <v>158328.95505547026</v>
      </c>
      <c r="D33" s="231">
        <v>159005.1266556661</v>
      </c>
      <c r="E33" s="231">
        <v>676.17160019584117</v>
      </c>
      <c r="F33" s="231">
        <v>11055.636772604077</v>
      </c>
      <c r="G33" s="230">
        <v>0.42706755688431031</v>
      </c>
      <c r="H33" s="231">
        <v>9.8426376458877485</v>
      </c>
      <c r="I33" s="231">
        <v>8.2332258471853379</v>
      </c>
      <c r="J33" s="234">
        <v>7.4725751209702338</v>
      </c>
      <c r="K33" s="152"/>
      <c r="L33" s="152"/>
      <c r="M33" s="152"/>
      <c r="N33" s="152"/>
      <c r="O33" s="152"/>
      <c r="P33" s="152"/>
      <c r="Q33" s="152"/>
      <c r="R33" s="152"/>
      <c r="S33" s="152"/>
    </row>
    <row r="34" spans="1:19" ht="16.5">
      <c r="A34" s="121" t="s">
        <v>51</v>
      </c>
      <c r="B34" s="231">
        <v>18176.625922031544</v>
      </c>
      <c r="C34" s="231">
        <v>18662.686532039923</v>
      </c>
      <c r="D34" s="231">
        <v>19757.024681365328</v>
      </c>
      <c r="E34" s="231">
        <v>1094.3381493254055</v>
      </c>
      <c r="F34" s="231">
        <v>1580.3987593337843</v>
      </c>
      <c r="G34" s="231">
        <v>5.8637760830770844</v>
      </c>
      <c r="H34" s="231">
        <v>33.265829597181323</v>
      </c>
      <c r="I34" s="231">
        <v>10.638033037118234</v>
      </c>
      <c r="J34" s="234">
        <v>8.6946761522897162</v>
      </c>
      <c r="K34" s="152"/>
      <c r="L34" s="152"/>
      <c r="M34" s="152"/>
      <c r="N34" s="152"/>
      <c r="O34" s="152"/>
      <c r="P34" s="152"/>
      <c r="Q34" s="152"/>
      <c r="R34" s="152"/>
      <c r="S34" s="152"/>
    </row>
    <row r="35" spans="1:19" ht="16.5">
      <c r="A35" s="123" t="s">
        <v>67</v>
      </c>
      <c r="B35" s="232">
        <v>127.94388617441523</v>
      </c>
      <c r="C35" s="232">
        <v>119.22410654095059</v>
      </c>
      <c r="D35" s="232">
        <v>145.92163613616901</v>
      </c>
      <c r="E35" s="232">
        <v>26.697529595218427</v>
      </c>
      <c r="F35" s="232">
        <v>17.977749961753787</v>
      </c>
      <c r="G35" s="232">
        <v>22.392727754305696</v>
      </c>
      <c r="H35" s="232">
        <v>6.1562110599185758</v>
      </c>
      <c r="I35" s="232">
        <v>-15.265604790067187</v>
      </c>
      <c r="J35" s="235">
        <v>14.05127708661766</v>
      </c>
      <c r="K35" s="152"/>
      <c r="L35" s="152"/>
      <c r="M35" s="152"/>
      <c r="N35" s="152"/>
      <c r="O35" s="152"/>
      <c r="P35" s="152"/>
      <c r="Q35" s="152"/>
      <c r="R35" s="152"/>
      <c r="S35" s="152"/>
    </row>
    <row r="36" spans="1:19" ht="16.5">
      <c r="A36" s="123" t="s">
        <v>52</v>
      </c>
      <c r="B36" s="232">
        <v>8278.6240053332876</v>
      </c>
      <c r="C36" s="232">
        <v>7791.6982512993718</v>
      </c>
      <c r="D36" s="232">
        <v>9050.8256289141555</v>
      </c>
      <c r="E36" s="232">
        <v>1259.1273776147837</v>
      </c>
      <c r="F36" s="232">
        <v>772.20162358086782</v>
      </c>
      <c r="G36" s="232">
        <v>16.159858056679838</v>
      </c>
      <c r="H36" s="232">
        <v>23.798331073191264</v>
      </c>
      <c r="I36" s="232">
        <v>-3.1290353708397021</v>
      </c>
      <c r="J36" s="235">
        <v>9.3276566623076178</v>
      </c>
      <c r="K36" s="152"/>
      <c r="L36" s="152"/>
      <c r="M36" s="152"/>
      <c r="N36" s="152"/>
      <c r="O36" s="152"/>
      <c r="P36" s="152"/>
      <c r="Q36" s="152"/>
      <c r="R36" s="152"/>
      <c r="S36" s="152"/>
    </row>
    <row r="37" spans="1:19" ht="16.5">
      <c r="A37" s="123" t="s">
        <v>68</v>
      </c>
      <c r="B37" s="232">
        <v>1120.5684294500002</v>
      </c>
      <c r="C37" s="232">
        <v>965.35027112000012</v>
      </c>
      <c r="D37" s="232">
        <v>919.99964853000006</v>
      </c>
      <c r="E37" s="232">
        <v>-45.350622590000057</v>
      </c>
      <c r="F37" s="232">
        <v>-200.56878092000011</v>
      </c>
      <c r="G37" s="232">
        <v>-4.6978411822875614</v>
      </c>
      <c r="H37" s="232">
        <v>-17.988304066451875</v>
      </c>
      <c r="I37" s="232">
        <v>-15.007720890292489</v>
      </c>
      <c r="J37" s="235">
        <v>-17.898842734525701</v>
      </c>
      <c r="K37" s="152"/>
      <c r="L37" s="152"/>
      <c r="M37" s="152"/>
      <c r="N37" s="152"/>
      <c r="O37" s="152"/>
      <c r="P37" s="152"/>
      <c r="Q37" s="152"/>
      <c r="R37" s="152"/>
      <c r="S37" s="152"/>
    </row>
    <row r="38" spans="1:19" ht="16.5">
      <c r="A38" s="123" t="s">
        <v>69</v>
      </c>
      <c r="B38" s="232">
        <v>8649.4896010738412</v>
      </c>
      <c r="C38" s="232">
        <v>9786.4139030796014</v>
      </c>
      <c r="D38" s="232">
        <v>9640.2777677850063</v>
      </c>
      <c r="E38" s="232">
        <v>-146.13613529459508</v>
      </c>
      <c r="F38" s="232">
        <v>990.7881667111651</v>
      </c>
      <c r="G38" s="232">
        <v>-1.493255208106504</v>
      </c>
      <c r="H38" s="232">
        <v>53.609390319853134</v>
      </c>
      <c r="I38" s="232">
        <v>29.649766532706508</v>
      </c>
      <c r="J38" s="235">
        <v>11.454874361467034</v>
      </c>
      <c r="K38" s="152"/>
      <c r="L38" s="152"/>
      <c r="M38" s="152"/>
      <c r="N38" s="152"/>
      <c r="O38" s="152"/>
      <c r="P38" s="152"/>
      <c r="Q38" s="152"/>
      <c r="R38" s="152"/>
      <c r="S38" s="152"/>
    </row>
    <row r="39" spans="1:19" ht="16.5">
      <c r="A39" s="121" t="s">
        <v>55</v>
      </c>
      <c r="B39" s="231">
        <v>129772.86396103047</v>
      </c>
      <c r="C39" s="231">
        <v>139666.26852343034</v>
      </c>
      <c r="D39" s="231">
        <v>139248.10197430078</v>
      </c>
      <c r="E39" s="231">
        <v>-418.1665491295571</v>
      </c>
      <c r="F39" s="231">
        <v>9475.2380132703111</v>
      </c>
      <c r="G39" s="231">
        <v>-0.29940411063491013</v>
      </c>
      <c r="H39" s="231">
        <v>6.9651135285887307</v>
      </c>
      <c r="I39" s="231">
        <v>7.9197821748303738</v>
      </c>
      <c r="J39" s="234">
        <v>7.3014016367209251</v>
      </c>
      <c r="K39" s="152"/>
      <c r="L39" s="152"/>
      <c r="M39" s="152"/>
      <c r="N39" s="152"/>
      <c r="O39" s="152"/>
      <c r="P39" s="152"/>
      <c r="Q39" s="152"/>
      <c r="R39" s="152"/>
      <c r="S39" s="152"/>
    </row>
    <row r="40" spans="1:19" ht="16.5">
      <c r="A40" s="123" t="s">
        <v>70</v>
      </c>
      <c r="B40" s="232">
        <v>6423.7219105855847</v>
      </c>
      <c r="C40" s="232">
        <v>5617.2237261890477</v>
      </c>
      <c r="D40" s="232">
        <v>4429.5497865538309</v>
      </c>
      <c r="E40" s="232">
        <v>-1187.6739396352168</v>
      </c>
      <c r="F40" s="232">
        <v>-1994.1721240317538</v>
      </c>
      <c r="G40" s="232">
        <v>-21.143433082395376</v>
      </c>
      <c r="H40" s="232">
        <v>-37.658746585708336</v>
      </c>
      <c r="I40" s="232">
        <v>-19.443581378930588</v>
      </c>
      <c r="J40" s="235">
        <v>-31.043873813179516</v>
      </c>
      <c r="K40" s="152"/>
      <c r="L40" s="152"/>
      <c r="M40" s="152"/>
      <c r="N40" s="152"/>
      <c r="O40" s="152"/>
      <c r="P40" s="152"/>
      <c r="Q40" s="152"/>
      <c r="R40" s="152"/>
      <c r="S40" s="152"/>
    </row>
    <row r="41" spans="1:19" ht="16.5">
      <c r="A41" s="123" t="s">
        <v>57</v>
      </c>
      <c r="B41" s="232">
        <v>19262.385517864004</v>
      </c>
      <c r="C41" s="232">
        <v>23857.812332550769</v>
      </c>
      <c r="D41" s="232">
        <v>24039.891028013226</v>
      </c>
      <c r="E41" s="232">
        <v>182.07869546245638</v>
      </c>
      <c r="F41" s="232">
        <v>4777.5055101492217</v>
      </c>
      <c r="G41" s="232">
        <v>0.76318269640354686</v>
      </c>
      <c r="H41" s="232">
        <v>23.796259238642264</v>
      </c>
      <c r="I41" s="232">
        <v>26.052421762919664</v>
      </c>
      <c r="J41" s="235">
        <v>24.802252585582124</v>
      </c>
      <c r="K41" s="152"/>
      <c r="L41" s="152"/>
      <c r="M41" s="152"/>
      <c r="N41" s="152"/>
      <c r="O41" s="152"/>
      <c r="P41" s="152"/>
      <c r="Q41" s="152"/>
      <c r="R41" s="152"/>
      <c r="S41" s="152"/>
    </row>
    <row r="42" spans="1:19" ht="16.5">
      <c r="A42" s="123" t="s">
        <v>10</v>
      </c>
      <c r="B42" s="232">
        <v>5527.0227156591282</v>
      </c>
      <c r="C42" s="232">
        <v>5562.739350150985</v>
      </c>
      <c r="D42" s="232">
        <v>5849.8056810286744</v>
      </c>
      <c r="E42" s="232">
        <v>287.06633087768932</v>
      </c>
      <c r="F42" s="232">
        <v>322.78296536954622</v>
      </c>
      <c r="G42" s="232">
        <v>5.1605209737159043</v>
      </c>
      <c r="H42" s="232">
        <v>28.198571687597905</v>
      </c>
      <c r="I42" s="232">
        <v>11.287352948574522</v>
      </c>
      <c r="J42" s="235">
        <v>5.8400875475875864</v>
      </c>
      <c r="K42" s="152"/>
      <c r="L42" s="152"/>
      <c r="M42" s="152"/>
      <c r="N42" s="152"/>
      <c r="O42" s="152"/>
      <c r="P42" s="152"/>
      <c r="Q42" s="152"/>
      <c r="R42" s="152"/>
      <c r="S42" s="152"/>
    </row>
    <row r="43" spans="1:19" ht="16.5">
      <c r="A43" s="123" t="s">
        <v>71</v>
      </c>
      <c r="B43" s="232">
        <v>392.79511053000004</v>
      </c>
      <c r="C43" s="232">
        <v>383.13894999000001</v>
      </c>
      <c r="D43" s="232">
        <v>367.38833226999998</v>
      </c>
      <c r="E43" s="232">
        <v>-15.750617720000037</v>
      </c>
      <c r="F43" s="232">
        <v>-25.406778260000067</v>
      </c>
      <c r="G43" s="232">
        <v>-4.1109414013926653</v>
      </c>
      <c r="H43" s="232">
        <v>-7.013440601621511</v>
      </c>
      <c r="I43" s="232">
        <v>-8.7543647768048771</v>
      </c>
      <c r="J43" s="235">
        <v>-6.4682012527392629</v>
      </c>
      <c r="K43" s="152"/>
      <c r="L43" s="152"/>
      <c r="M43" s="152"/>
      <c r="N43" s="152"/>
      <c r="O43" s="152"/>
      <c r="P43" s="152"/>
      <c r="Q43" s="152"/>
      <c r="R43" s="152"/>
      <c r="S43" s="152"/>
    </row>
    <row r="44" spans="1:19" ht="16.5">
      <c r="A44" s="123" t="s">
        <v>12</v>
      </c>
      <c r="B44" s="232">
        <v>1376.2065171488402</v>
      </c>
      <c r="C44" s="232">
        <v>1120.8343451789367</v>
      </c>
      <c r="D44" s="232">
        <v>1083.2942853224883</v>
      </c>
      <c r="E44" s="232">
        <v>-37.540059856448352</v>
      </c>
      <c r="F44" s="232">
        <v>-292.9122318263519</v>
      </c>
      <c r="G44" s="232">
        <v>-3.3492959970329252</v>
      </c>
      <c r="H44" s="232">
        <v>-28.356446879889717</v>
      </c>
      <c r="I44" s="232">
        <v>-36.857814462570651</v>
      </c>
      <c r="J44" s="235">
        <v>-21.284031733347234</v>
      </c>
      <c r="K44" s="152"/>
      <c r="L44" s="152"/>
      <c r="M44" s="152"/>
      <c r="N44" s="152"/>
      <c r="O44" s="152"/>
      <c r="P44" s="152"/>
      <c r="Q44" s="152"/>
      <c r="R44" s="152"/>
      <c r="S44" s="152"/>
    </row>
    <row r="45" spans="1:19" ht="16.5">
      <c r="A45" s="123" t="s">
        <v>72</v>
      </c>
      <c r="B45" s="232">
        <v>41931.829141225382</v>
      </c>
      <c r="C45" s="232">
        <v>41698.282532340614</v>
      </c>
      <c r="D45" s="232">
        <v>44747.249270916589</v>
      </c>
      <c r="E45" s="232">
        <v>3048.9667385759749</v>
      </c>
      <c r="F45" s="232">
        <v>2815.420129691207</v>
      </c>
      <c r="G45" s="232">
        <v>7.3119719888013179</v>
      </c>
      <c r="H45" s="232">
        <v>5.5744171505815814</v>
      </c>
      <c r="I45" s="232">
        <v>6.7326200940995591</v>
      </c>
      <c r="J45" s="235">
        <v>6.7142793132370713</v>
      </c>
      <c r="K45" s="152"/>
      <c r="L45" s="152"/>
      <c r="M45" s="152"/>
      <c r="N45" s="152"/>
      <c r="O45" s="152"/>
      <c r="P45" s="152"/>
      <c r="Q45" s="152"/>
      <c r="R45" s="152"/>
      <c r="S45" s="152"/>
    </row>
    <row r="46" spans="1:19" ht="16.5">
      <c r="A46" s="123" t="s">
        <v>14</v>
      </c>
      <c r="B46" s="232">
        <v>54858.903048017528</v>
      </c>
      <c r="C46" s="232">
        <v>61426.237287029959</v>
      </c>
      <c r="D46" s="232">
        <v>58730.923590195984</v>
      </c>
      <c r="E46" s="232">
        <v>-2695.313696833975</v>
      </c>
      <c r="F46" s="232">
        <v>3872.0205421784558</v>
      </c>
      <c r="G46" s="232">
        <v>-4.3878867009864706</v>
      </c>
      <c r="H46" s="232">
        <v>6.6845446117594065</v>
      </c>
      <c r="I46" s="232">
        <v>7.2848024280380628</v>
      </c>
      <c r="J46" s="235">
        <v>7.0581443066575815</v>
      </c>
      <c r="K46" s="152"/>
      <c r="L46" s="152"/>
      <c r="M46" s="152"/>
      <c r="N46" s="152"/>
      <c r="O46" s="152"/>
      <c r="P46" s="152"/>
      <c r="Q46" s="152"/>
      <c r="R46" s="152"/>
      <c r="S46" s="152"/>
    </row>
    <row r="47" spans="1:19" ht="16.5">
      <c r="A47" s="124"/>
      <c r="B47" s="231"/>
      <c r="C47" s="231"/>
      <c r="D47" s="231"/>
      <c r="E47" s="231"/>
      <c r="F47" s="231"/>
      <c r="G47" s="231"/>
      <c r="H47" s="231"/>
      <c r="I47" s="231"/>
      <c r="J47" s="234"/>
      <c r="K47" s="152"/>
      <c r="L47" s="152"/>
      <c r="M47" s="152"/>
      <c r="N47" s="152"/>
      <c r="O47" s="152"/>
      <c r="P47" s="152"/>
      <c r="Q47" s="152"/>
      <c r="R47" s="152"/>
      <c r="S47" s="152"/>
    </row>
    <row r="48" spans="1:19" ht="16.5">
      <c r="A48" s="121" t="s">
        <v>59</v>
      </c>
      <c r="B48" s="231">
        <v>147949.48940180434</v>
      </c>
      <c r="C48" s="231">
        <v>158328.95541621686</v>
      </c>
      <c r="D48" s="231">
        <v>159005.12537805684</v>
      </c>
      <c r="E48" s="231">
        <v>676.16996183997253</v>
      </c>
      <c r="F48" s="231">
        <v>11055.635976252495</v>
      </c>
      <c r="G48" s="231">
        <v>0.42706652113156451</v>
      </c>
      <c r="H48" s="231">
        <v>9.8426374116531719</v>
      </c>
      <c r="I48" s="231">
        <v>8.2332263843907469</v>
      </c>
      <c r="J48" s="234">
        <v>7.4725746070183163</v>
      </c>
      <c r="K48" s="152"/>
      <c r="L48" s="152"/>
      <c r="M48" s="152"/>
      <c r="N48" s="152"/>
      <c r="O48" s="152"/>
      <c r="P48" s="152"/>
      <c r="Q48" s="152"/>
      <c r="R48" s="152"/>
      <c r="S48" s="152"/>
    </row>
    <row r="49" spans="1:19" ht="16.5">
      <c r="A49" s="121" t="s">
        <v>73</v>
      </c>
      <c r="B49" s="231">
        <v>7421.1391291</v>
      </c>
      <c r="C49" s="231">
        <v>6967.9044403200005</v>
      </c>
      <c r="D49" s="231">
        <v>6847.1349045199995</v>
      </c>
      <c r="E49" s="231">
        <v>-120.76953580000099</v>
      </c>
      <c r="F49" s="231">
        <v>-574.00422458000048</v>
      </c>
      <c r="G49" s="231">
        <v>-1.7332260629345626</v>
      </c>
      <c r="H49" s="231">
        <v>1.1610650195484453</v>
      </c>
      <c r="I49" s="231">
        <v>-0.56735009988764773</v>
      </c>
      <c r="J49" s="234">
        <v>-7.7347185464991099</v>
      </c>
      <c r="K49" s="152"/>
      <c r="L49" s="152"/>
      <c r="M49" s="152"/>
      <c r="N49" s="152"/>
      <c r="O49" s="152"/>
      <c r="P49" s="152"/>
      <c r="Q49" s="152"/>
      <c r="R49" s="152"/>
      <c r="S49" s="152"/>
    </row>
    <row r="50" spans="1:19" ht="16.5">
      <c r="A50" s="123" t="s">
        <v>52</v>
      </c>
      <c r="B50" s="232">
        <v>4206.7917190400003</v>
      </c>
      <c r="C50" s="232">
        <v>4363.3223389699997</v>
      </c>
      <c r="D50" s="232">
        <v>4082.3526615599999</v>
      </c>
      <c r="E50" s="232">
        <v>-280.9696774099998</v>
      </c>
      <c r="F50" s="232">
        <v>-124.43905748000043</v>
      </c>
      <c r="G50" s="232">
        <v>-6.4393518420719005</v>
      </c>
      <c r="H50" s="232">
        <v>13.984865613639002</v>
      </c>
      <c r="I50" s="232">
        <v>10.863338561974871</v>
      </c>
      <c r="J50" s="235">
        <v>-2.9580513082401438</v>
      </c>
      <c r="K50" s="152"/>
      <c r="L50" s="152"/>
      <c r="M50" s="152"/>
      <c r="N50" s="152"/>
      <c r="O50" s="152"/>
      <c r="P50" s="152"/>
      <c r="Q50" s="152"/>
      <c r="R50" s="152"/>
      <c r="S50" s="152"/>
    </row>
    <row r="51" spans="1:19" ht="16.5">
      <c r="A51" s="123" t="s">
        <v>74</v>
      </c>
      <c r="B51" s="232">
        <v>556.66821904999995</v>
      </c>
      <c r="C51" s="232">
        <v>453.01341631000003</v>
      </c>
      <c r="D51" s="232">
        <v>451.23404973000004</v>
      </c>
      <c r="E51" s="232">
        <v>-1.7793665799999872</v>
      </c>
      <c r="F51" s="232">
        <v>-105.43416931999991</v>
      </c>
      <c r="G51" s="232">
        <v>-0.39278452159182109</v>
      </c>
      <c r="H51" s="232">
        <v>-18.143293151049136</v>
      </c>
      <c r="I51" s="232">
        <v>-18.376202750791691</v>
      </c>
      <c r="J51" s="235">
        <v>-18.940217118902893</v>
      </c>
      <c r="K51" s="152"/>
      <c r="L51" s="152"/>
      <c r="M51" s="152"/>
      <c r="N51" s="152"/>
      <c r="O51" s="152"/>
      <c r="P51" s="152"/>
      <c r="Q51" s="152"/>
      <c r="R51" s="152"/>
      <c r="S51" s="152"/>
    </row>
    <row r="52" spans="1:19" ht="16.5">
      <c r="A52" s="123" t="s">
        <v>68</v>
      </c>
      <c r="B52" s="232">
        <v>471.50841271000002</v>
      </c>
      <c r="C52" s="232">
        <v>482.33574011000002</v>
      </c>
      <c r="D52" s="232">
        <v>575.40937527000006</v>
      </c>
      <c r="E52" s="232">
        <v>93.073635160000038</v>
      </c>
      <c r="F52" s="232">
        <v>103.90096256000004</v>
      </c>
      <c r="G52" s="232">
        <v>19.296441756270013</v>
      </c>
      <c r="H52" s="232">
        <v>1.834332849014487</v>
      </c>
      <c r="I52" s="232">
        <v>-14.046486201743676</v>
      </c>
      <c r="J52" s="235">
        <v>22.035866118024927</v>
      </c>
      <c r="K52" s="152"/>
      <c r="L52" s="152"/>
      <c r="M52" s="152"/>
      <c r="N52" s="152"/>
      <c r="O52" s="152"/>
      <c r="P52" s="152"/>
      <c r="Q52" s="152"/>
      <c r="R52" s="152"/>
      <c r="S52" s="152"/>
    </row>
    <row r="53" spans="1:19" ht="16.5">
      <c r="A53" s="123" t="s">
        <v>75</v>
      </c>
      <c r="B53" s="232">
        <v>2186.1707783000002</v>
      </c>
      <c r="C53" s="232">
        <v>1669.23294493</v>
      </c>
      <c r="D53" s="232">
        <v>1738.1388179599999</v>
      </c>
      <c r="E53" s="232">
        <v>68.905873029999839</v>
      </c>
      <c r="F53" s="232">
        <v>-448.0319603400003</v>
      </c>
      <c r="G53" s="232">
        <v>4.1279962296028998</v>
      </c>
      <c r="H53" s="232">
        <v>-16.823485764221275</v>
      </c>
      <c r="I53" s="232">
        <v>-14.649340282851014</v>
      </c>
      <c r="J53" s="235">
        <v>-20.493914052240541</v>
      </c>
      <c r="K53" s="152"/>
      <c r="L53" s="152"/>
      <c r="M53" s="152"/>
      <c r="N53" s="152"/>
      <c r="O53" s="152"/>
      <c r="P53" s="152"/>
      <c r="Q53" s="152"/>
      <c r="R53" s="152"/>
      <c r="S53" s="152"/>
    </row>
    <row r="54" spans="1:19" ht="16.5">
      <c r="A54" s="121" t="s">
        <v>76</v>
      </c>
      <c r="B54" s="231">
        <v>140528.35027270435</v>
      </c>
      <c r="C54" s="231">
        <v>151361.05097589685</v>
      </c>
      <c r="D54" s="231">
        <v>152157.99047353683</v>
      </c>
      <c r="E54" s="231">
        <v>796.93949763997807</v>
      </c>
      <c r="F54" s="231">
        <v>11629.64020083248</v>
      </c>
      <c r="G54" s="231">
        <v>0.52651556824012857</v>
      </c>
      <c r="H54" s="231">
        <v>10.252013276413635</v>
      </c>
      <c r="I54" s="231">
        <v>8.6760225942828129</v>
      </c>
      <c r="J54" s="234">
        <v>8.2756541141089315</v>
      </c>
      <c r="K54" s="152"/>
      <c r="L54" s="152"/>
      <c r="M54" s="152"/>
      <c r="N54" s="152"/>
      <c r="O54" s="152"/>
      <c r="P54" s="152"/>
      <c r="Q54" s="152"/>
      <c r="R54" s="152"/>
      <c r="S54" s="152"/>
    </row>
    <row r="55" spans="1:19" ht="16.5">
      <c r="A55" s="121" t="s">
        <v>77</v>
      </c>
      <c r="B55" s="231">
        <v>100868.60956016589</v>
      </c>
      <c r="C55" s="231">
        <v>112462.97356071259</v>
      </c>
      <c r="D55" s="231">
        <v>111984.636493934</v>
      </c>
      <c r="E55" s="231">
        <v>-478.337066778593</v>
      </c>
      <c r="F55" s="231">
        <v>11116.026933768109</v>
      </c>
      <c r="G55" s="231">
        <v>-0.42532848957648639</v>
      </c>
      <c r="H55" s="231">
        <v>10.958611294028557</v>
      </c>
      <c r="I55" s="231">
        <v>10.900524898176187</v>
      </c>
      <c r="J55" s="234">
        <v>11.020303523801076</v>
      </c>
      <c r="K55" s="152"/>
      <c r="L55" s="152"/>
      <c r="M55" s="152"/>
      <c r="N55" s="152"/>
      <c r="O55" s="152"/>
      <c r="P55" s="152"/>
      <c r="Q55" s="152"/>
      <c r="R55" s="152"/>
      <c r="S55" s="152"/>
    </row>
    <row r="56" spans="1:19" ht="15">
      <c r="A56" s="125" t="s">
        <v>78</v>
      </c>
      <c r="B56" s="232">
        <v>47747.790417833239</v>
      </c>
      <c r="C56" s="232">
        <v>54092.650463106445</v>
      </c>
      <c r="D56" s="232">
        <v>53580.75938483925</v>
      </c>
      <c r="E56" s="232">
        <v>-511.89107826719555</v>
      </c>
      <c r="F56" s="232">
        <v>5832.9689670060106</v>
      </c>
      <c r="G56" s="232">
        <v>-0.94632278855762308</v>
      </c>
      <c r="H56" s="232">
        <v>12.953416793267067</v>
      </c>
      <c r="I56" s="232">
        <v>11.590412359641462</v>
      </c>
      <c r="J56" s="235">
        <v>12.216207108146023</v>
      </c>
      <c r="K56" s="152"/>
      <c r="L56" s="152"/>
      <c r="M56" s="152"/>
      <c r="N56" s="152"/>
      <c r="O56" s="152"/>
      <c r="P56" s="152"/>
      <c r="Q56" s="152"/>
      <c r="R56" s="152"/>
      <c r="S56" s="152"/>
    </row>
    <row r="57" spans="1:19" ht="15">
      <c r="A57" s="125" t="s">
        <v>75</v>
      </c>
      <c r="B57" s="232">
        <v>53120.81914233265</v>
      </c>
      <c r="C57" s="232">
        <v>58370.323097606146</v>
      </c>
      <c r="D57" s="232">
        <v>58403.877109094741</v>
      </c>
      <c r="E57" s="232">
        <v>33.554011488595279</v>
      </c>
      <c r="F57" s="232">
        <v>5283.0579667620914</v>
      </c>
      <c r="G57" s="232">
        <v>5.7484710907786507E-2</v>
      </c>
      <c r="H57" s="232">
        <v>9.1683951711754759</v>
      </c>
      <c r="I57" s="232">
        <v>10.268767908063879</v>
      </c>
      <c r="J57" s="235">
        <v>9.9453623872150558</v>
      </c>
      <c r="K57" s="152"/>
      <c r="L57" s="152"/>
      <c r="M57" s="152"/>
      <c r="N57" s="152"/>
      <c r="O57" s="152"/>
      <c r="P57" s="152"/>
      <c r="Q57" s="152"/>
      <c r="R57" s="152"/>
      <c r="S57" s="152"/>
    </row>
    <row r="58" spans="1:19" ht="16.5">
      <c r="A58" s="121" t="s">
        <v>79</v>
      </c>
      <c r="B58" s="231">
        <v>2949.86651441</v>
      </c>
      <c r="C58" s="231">
        <v>2831.1975547399998</v>
      </c>
      <c r="D58" s="231">
        <v>3185.7684408499995</v>
      </c>
      <c r="E58" s="231">
        <v>354.57088610999972</v>
      </c>
      <c r="F58" s="231">
        <v>235.90192643999944</v>
      </c>
      <c r="G58" s="231">
        <v>12.523706991635962</v>
      </c>
      <c r="H58" s="231">
        <v>-22.525118786029523</v>
      </c>
      <c r="I58" s="231">
        <v>-16.481078211667921</v>
      </c>
      <c r="J58" s="234">
        <v>7.9970373333039504</v>
      </c>
      <c r="K58" s="152"/>
      <c r="L58" s="152"/>
      <c r="M58" s="152"/>
      <c r="N58" s="152"/>
      <c r="O58" s="152"/>
      <c r="P58" s="152"/>
      <c r="Q58" s="152"/>
      <c r="R58" s="152"/>
      <c r="S58" s="152"/>
    </row>
    <row r="59" spans="1:19" ht="16.5">
      <c r="A59" s="121" t="s">
        <v>80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4">
        <v>0</v>
      </c>
      <c r="K59" s="152"/>
      <c r="L59" s="152"/>
      <c r="M59" s="152"/>
      <c r="N59" s="152"/>
      <c r="O59" s="152"/>
      <c r="P59" s="152"/>
      <c r="Q59" s="152"/>
      <c r="R59" s="152"/>
      <c r="S59" s="152"/>
    </row>
    <row r="60" spans="1:19" ht="16.5">
      <c r="A60" s="121" t="s">
        <v>81</v>
      </c>
      <c r="B60" s="231">
        <v>27087.416388155889</v>
      </c>
      <c r="C60" s="231">
        <v>27672.784761689996</v>
      </c>
      <c r="D60" s="231">
        <v>27480.743898139997</v>
      </c>
      <c r="E60" s="231">
        <v>-192.0408635499989</v>
      </c>
      <c r="F60" s="231">
        <v>393.32750998410847</v>
      </c>
      <c r="G60" s="231">
        <v>-0.69397014143606839</v>
      </c>
      <c r="H60" s="231">
        <v>4.6146928913156415</v>
      </c>
      <c r="I60" s="231">
        <v>-0.31790331833111907</v>
      </c>
      <c r="J60" s="234">
        <v>1.4520672785762372</v>
      </c>
      <c r="K60" s="152"/>
      <c r="L60" s="152"/>
      <c r="M60" s="152"/>
      <c r="N60" s="152"/>
      <c r="O60" s="152"/>
      <c r="P60" s="152"/>
      <c r="Q60" s="152"/>
      <c r="R60" s="152"/>
      <c r="S60" s="152"/>
    </row>
    <row r="61" spans="1:19" ht="16.5">
      <c r="A61" s="121" t="s">
        <v>82</v>
      </c>
      <c r="B61" s="231">
        <v>2498.5782228300004</v>
      </c>
      <c r="C61" s="231">
        <v>2000.77848599</v>
      </c>
      <c r="D61" s="231">
        <v>1988.9354936499999</v>
      </c>
      <c r="E61" s="231">
        <v>-11.842992340000137</v>
      </c>
      <c r="F61" s="231">
        <v>-509.64272918000052</v>
      </c>
      <c r="G61" s="231">
        <v>-0.59191921659133584</v>
      </c>
      <c r="H61" s="231">
        <v>89.410601961066902</v>
      </c>
      <c r="I61" s="231">
        <v>74.406448968706997</v>
      </c>
      <c r="J61" s="234">
        <v>-20.397309338698889</v>
      </c>
      <c r="K61" s="152"/>
      <c r="L61" s="152"/>
      <c r="M61" s="152"/>
      <c r="N61" s="152"/>
      <c r="O61" s="152"/>
      <c r="P61" s="152"/>
      <c r="Q61" s="152"/>
      <c r="R61" s="152"/>
      <c r="S61" s="152"/>
    </row>
    <row r="62" spans="1:19" ht="16.5">
      <c r="A62" s="121" t="s">
        <v>83</v>
      </c>
      <c r="B62" s="231">
        <v>2348.3055801699998</v>
      </c>
      <c r="C62" s="231">
        <v>937.31021204000001</v>
      </c>
      <c r="D62" s="231">
        <v>1453.92001351</v>
      </c>
      <c r="E62" s="231">
        <v>516.60980146999998</v>
      </c>
      <c r="F62" s="231">
        <v>-894.38556665999977</v>
      </c>
      <c r="G62" s="231">
        <v>55.116203241361205</v>
      </c>
      <c r="H62" s="231">
        <v>-85.930454014231628</v>
      </c>
      <c r="I62" s="231">
        <v>-50.670373766491409</v>
      </c>
      <c r="J62" s="234">
        <v>-38.086421725202094</v>
      </c>
      <c r="K62" s="152"/>
      <c r="L62" s="152"/>
      <c r="M62" s="152"/>
      <c r="N62" s="152"/>
      <c r="O62" s="152"/>
      <c r="P62" s="152"/>
      <c r="Q62" s="152"/>
      <c r="R62" s="152"/>
      <c r="S62" s="152"/>
    </row>
    <row r="63" spans="1:19" ht="16.5">
      <c r="A63" s="121" t="s">
        <v>68</v>
      </c>
      <c r="B63" s="231">
        <v>1.1419999999999999</v>
      </c>
      <c r="C63" s="231">
        <v>8.4950024400000004</v>
      </c>
      <c r="D63" s="231">
        <v>8.5299601799999998</v>
      </c>
      <c r="E63" s="231">
        <v>3.4957739999999404E-2</v>
      </c>
      <c r="F63" s="231">
        <v>7.3879601800000003</v>
      </c>
      <c r="G63" s="231">
        <v>0.41150947568178253</v>
      </c>
      <c r="H63" s="231">
        <v>640.75511733800352</v>
      </c>
      <c r="I63" s="231">
        <v>643.87061646234679</v>
      </c>
      <c r="J63" s="234">
        <v>646.93171453590196</v>
      </c>
      <c r="K63" s="152"/>
      <c r="L63" s="152"/>
      <c r="M63" s="152"/>
      <c r="N63" s="152"/>
      <c r="O63" s="152"/>
      <c r="P63" s="152"/>
      <c r="Q63" s="152"/>
      <c r="R63" s="152"/>
      <c r="S63" s="152"/>
    </row>
    <row r="64" spans="1:19" ht="16.5">
      <c r="A64" s="121" t="s">
        <v>84</v>
      </c>
      <c r="B64" s="231">
        <v>948.65569800000003</v>
      </c>
      <c r="C64" s="231">
        <v>336.34039900000005</v>
      </c>
      <c r="D64" s="231">
        <v>164.56779299999999</v>
      </c>
      <c r="E64" s="231">
        <v>-171.77260600000005</v>
      </c>
      <c r="F64" s="231">
        <v>-784.08790500000009</v>
      </c>
      <c r="G64" s="231">
        <v>-51.071059709363084</v>
      </c>
      <c r="H64" s="231">
        <v>61.614525649842932</v>
      </c>
      <c r="I64" s="231">
        <v>-14.165752355479171</v>
      </c>
      <c r="J64" s="234">
        <v>-82.652526796924377</v>
      </c>
      <c r="K64" s="152"/>
      <c r="L64" s="152"/>
      <c r="M64" s="152"/>
      <c r="N64" s="152"/>
      <c r="O64" s="152"/>
      <c r="P64" s="152"/>
      <c r="Q64" s="152"/>
      <c r="R64" s="152"/>
      <c r="S64" s="152"/>
    </row>
    <row r="65" spans="1:19" ht="16.5">
      <c r="A65" s="121" t="s">
        <v>105</v>
      </c>
      <c r="B65" s="231">
        <v>19888.115373770001</v>
      </c>
      <c r="C65" s="231">
        <v>21410.715374769999</v>
      </c>
      <c r="D65" s="231">
        <v>21688.339406389998</v>
      </c>
      <c r="E65" s="231">
        <v>277.62403161999828</v>
      </c>
      <c r="F65" s="231">
        <v>1800.2240326199972</v>
      </c>
      <c r="G65" s="231">
        <v>1.2966592977418543</v>
      </c>
      <c r="H65" s="231">
        <v>6.0095976602890602</v>
      </c>
      <c r="I65" s="231">
        <v>8.7132246011052814</v>
      </c>
      <c r="J65" s="234">
        <v>9.05175778995266</v>
      </c>
      <c r="K65" s="152"/>
      <c r="L65" s="152"/>
      <c r="M65" s="152"/>
      <c r="N65" s="152"/>
      <c r="O65" s="152"/>
      <c r="P65" s="152"/>
      <c r="Q65" s="152"/>
      <c r="R65" s="152"/>
      <c r="S65" s="152"/>
    </row>
    <row r="66" spans="1:19" ht="16.5">
      <c r="A66" s="121" t="s">
        <v>66</v>
      </c>
      <c r="B66" s="231">
        <v>-16062.339064797414</v>
      </c>
      <c r="C66" s="231">
        <v>-16299.544375485781</v>
      </c>
      <c r="D66" s="231">
        <v>-15797.451026117153</v>
      </c>
      <c r="E66" s="231">
        <v>502.09334936862797</v>
      </c>
      <c r="F66" s="231">
        <v>264.88803868026116</v>
      </c>
      <c r="G66" s="231">
        <v>-3.0804134017621152</v>
      </c>
      <c r="H66" s="231">
        <v>-3.0313621033396743</v>
      </c>
      <c r="I66" s="231">
        <v>-0.71807628085265662</v>
      </c>
      <c r="J66" s="234">
        <v>-1.6491249351148127</v>
      </c>
      <c r="K66" s="152"/>
      <c r="L66" s="152"/>
      <c r="M66" s="152"/>
      <c r="N66" s="152"/>
      <c r="O66" s="152"/>
      <c r="P66" s="152"/>
      <c r="Q66" s="152"/>
      <c r="R66" s="152"/>
      <c r="S66" s="152"/>
    </row>
    <row r="67" spans="1:19" ht="15.75" thickBot="1">
      <c r="A67" s="126"/>
      <c r="B67" s="233"/>
      <c r="C67" s="233"/>
      <c r="D67" s="233"/>
      <c r="E67" s="233"/>
      <c r="F67" s="233"/>
      <c r="G67" s="233"/>
      <c r="H67" s="233"/>
      <c r="I67" s="233"/>
      <c r="J67" s="236"/>
      <c r="K67" s="152"/>
      <c r="L67" s="152"/>
      <c r="M67" s="152"/>
    </row>
    <row r="68" spans="1:19">
      <c r="A68" s="110"/>
      <c r="B68" s="127"/>
      <c r="C68" s="127"/>
      <c r="D68" s="127"/>
      <c r="E68" s="127"/>
      <c r="F68" s="127"/>
      <c r="G68" s="127"/>
      <c r="H68" s="110"/>
      <c r="I68" s="110"/>
      <c r="J68" s="110"/>
      <c r="K68" s="152"/>
      <c r="L68" s="152"/>
      <c r="M68" s="152"/>
    </row>
    <row r="69" spans="1:19" ht="13.5" thickBot="1">
      <c r="A69" s="110"/>
      <c r="B69" s="127"/>
      <c r="C69" s="127"/>
      <c r="D69" s="127"/>
      <c r="E69" s="127"/>
      <c r="F69" s="127"/>
      <c r="G69" s="127"/>
      <c r="H69" s="110"/>
      <c r="I69" s="110"/>
      <c r="J69" s="110"/>
      <c r="K69" s="152"/>
      <c r="L69" s="152"/>
      <c r="M69" s="152"/>
    </row>
    <row r="70" spans="1:19" ht="19.5" customHeight="1">
      <c r="A70" s="279" t="s">
        <v>124</v>
      </c>
      <c r="B70" s="280"/>
      <c r="C70" s="280"/>
      <c r="D70" s="280"/>
      <c r="E70" s="280"/>
      <c r="F70" s="280"/>
      <c r="G70" s="280"/>
      <c r="H70" s="280"/>
      <c r="I70" s="280"/>
      <c r="J70" s="281"/>
      <c r="K70" s="152"/>
      <c r="L70" s="152"/>
      <c r="M70" s="152"/>
    </row>
    <row r="71" spans="1:19" ht="19.5" customHeight="1">
      <c r="A71" s="282"/>
      <c r="B71" s="283"/>
      <c r="C71" s="283"/>
      <c r="D71" s="283"/>
      <c r="E71" s="283"/>
      <c r="F71" s="283"/>
      <c r="G71" s="283"/>
      <c r="H71" s="283"/>
      <c r="I71" s="283"/>
      <c r="J71" s="284"/>
      <c r="K71" s="152"/>
      <c r="L71" s="152"/>
      <c r="M71" s="152"/>
    </row>
    <row r="72" spans="1:19" ht="16.5">
      <c r="A72" s="143"/>
      <c r="B72" s="285" t="str">
        <f>B4</f>
        <v>N$ Million</v>
      </c>
      <c r="C72" s="287"/>
      <c r="D72" s="286"/>
      <c r="E72" s="285" t="s">
        <v>1</v>
      </c>
      <c r="F72" s="286"/>
      <c r="G72" s="146" t="s">
        <v>2</v>
      </c>
      <c r="H72" s="285" t="str">
        <f>H4</f>
        <v>Annual percentage change</v>
      </c>
      <c r="I72" s="287"/>
      <c r="J72" s="288"/>
      <c r="K72" s="152"/>
      <c r="L72" s="152"/>
      <c r="M72" s="152"/>
    </row>
    <row r="73" spans="1:19" ht="17.25" thickBot="1">
      <c r="A73" s="144"/>
      <c r="B73" s="142">
        <f>B5</f>
        <v>43495</v>
      </c>
      <c r="C73" s="142">
        <f>C5</f>
        <v>43829</v>
      </c>
      <c r="D73" s="149">
        <f>D5</f>
        <v>43861</v>
      </c>
      <c r="E73" s="149" t="s">
        <v>4</v>
      </c>
      <c r="F73" s="141" t="s">
        <v>5</v>
      </c>
      <c r="G73" s="149" t="s">
        <v>4</v>
      </c>
      <c r="H73" s="142">
        <f>H5</f>
        <v>43799</v>
      </c>
      <c r="I73" s="142">
        <f>I5</f>
        <v>43829</v>
      </c>
      <c r="J73" s="151">
        <f>J5</f>
        <v>43861</v>
      </c>
      <c r="K73" s="152"/>
      <c r="L73" s="152"/>
      <c r="M73" s="152"/>
    </row>
    <row r="74" spans="1:19" ht="17.25" thickTop="1">
      <c r="A74" s="121" t="s">
        <v>50</v>
      </c>
      <c r="B74" s="231">
        <v>150957.76563898186</v>
      </c>
      <c r="C74" s="231">
        <v>164062.26129624865</v>
      </c>
      <c r="D74" s="231">
        <v>166246.72094786973</v>
      </c>
      <c r="E74" s="231">
        <v>2184.4596516210877</v>
      </c>
      <c r="F74" s="231">
        <v>15288.955308887875</v>
      </c>
      <c r="G74" s="231">
        <v>1.3314821058552724</v>
      </c>
      <c r="H74" s="231">
        <v>10.253443486339847</v>
      </c>
      <c r="I74" s="231">
        <v>7.8582300365845867</v>
      </c>
      <c r="J74" s="234">
        <v>10.127968736270049</v>
      </c>
      <c r="K74" s="152"/>
      <c r="L74" s="152"/>
      <c r="M74" s="152"/>
      <c r="N74" s="152"/>
      <c r="O74" s="152"/>
      <c r="P74" s="152"/>
      <c r="Q74" s="152"/>
      <c r="R74" s="152"/>
      <c r="S74" s="152"/>
    </row>
    <row r="75" spans="1:19" ht="16.5">
      <c r="A75" s="121" t="s">
        <v>6</v>
      </c>
      <c r="B75" s="231">
        <v>38887.375535856969</v>
      </c>
      <c r="C75" s="231">
        <v>36440.386356917399</v>
      </c>
      <c r="D75" s="231">
        <v>40982.900809702791</v>
      </c>
      <c r="E75" s="231">
        <v>4542.5144527853918</v>
      </c>
      <c r="F75" s="231">
        <v>2095.5252738458221</v>
      </c>
      <c r="G75" s="231">
        <v>12.465604530900094</v>
      </c>
      <c r="H75" s="231">
        <v>17.283484582032997</v>
      </c>
      <c r="I75" s="231">
        <v>-4.0410655394079242</v>
      </c>
      <c r="J75" s="234">
        <v>5.3887032615857322</v>
      </c>
      <c r="K75" s="152"/>
      <c r="L75" s="152"/>
      <c r="M75" s="152"/>
      <c r="N75" s="152"/>
      <c r="O75" s="152"/>
      <c r="P75" s="152"/>
      <c r="Q75" s="152"/>
      <c r="R75" s="152"/>
      <c r="S75" s="152"/>
    </row>
    <row r="76" spans="1:19" ht="16.5">
      <c r="A76" s="121" t="s">
        <v>7</v>
      </c>
      <c r="B76" s="231">
        <v>112070.39010312488</v>
      </c>
      <c r="C76" s="231">
        <v>127621.87493933126</v>
      </c>
      <c r="D76" s="231">
        <v>125263.82013816695</v>
      </c>
      <c r="E76" s="231">
        <v>-2358.0548011643114</v>
      </c>
      <c r="F76" s="231">
        <v>13193.430035042067</v>
      </c>
      <c r="G76" s="231">
        <v>-1.8476885739888047</v>
      </c>
      <c r="H76" s="231">
        <v>8.1428767999105958</v>
      </c>
      <c r="I76" s="231">
        <v>11.81738990173686</v>
      </c>
      <c r="J76" s="234">
        <v>11.772449460470114</v>
      </c>
      <c r="K76" s="152"/>
      <c r="L76" s="152"/>
      <c r="M76" s="152"/>
      <c r="N76" s="152"/>
      <c r="O76" s="152"/>
      <c r="P76" s="152"/>
      <c r="Q76" s="152"/>
      <c r="R76" s="152"/>
      <c r="S76" s="152"/>
    </row>
    <row r="77" spans="1:19" ht="16.5">
      <c r="A77" s="107" t="s">
        <v>85</v>
      </c>
      <c r="B77" s="232">
        <v>7920.3252748240047</v>
      </c>
      <c r="C77" s="232">
        <v>17343.909510340771</v>
      </c>
      <c r="D77" s="232">
        <v>14396.286283173225</v>
      </c>
      <c r="E77" s="232">
        <v>-2947.6232271675453</v>
      </c>
      <c r="F77" s="232">
        <v>6475.9610083492207</v>
      </c>
      <c r="G77" s="232">
        <v>-16.995148789320638</v>
      </c>
      <c r="H77" s="232">
        <v>18.780819166393343</v>
      </c>
      <c r="I77" s="232">
        <v>64.326458464598289</v>
      </c>
      <c r="J77" s="235">
        <v>81.763826404126064</v>
      </c>
      <c r="K77" s="152"/>
      <c r="L77" s="152"/>
      <c r="M77" s="152"/>
      <c r="N77" s="152"/>
      <c r="O77" s="152"/>
      <c r="P77" s="152"/>
      <c r="Q77" s="152"/>
      <c r="R77" s="152"/>
      <c r="S77" s="152"/>
    </row>
    <row r="78" spans="1:19" ht="16.5">
      <c r="A78" s="121" t="s">
        <v>86</v>
      </c>
      <c r="B78" s="231">
        <v>104150.06482830088</v>
      </c>
      <c r="C78" s="231">
        <v>110277.96542899049</v>
      </c>
      <c r="D78" s="231">
        <v>110867.53385499373</v>
      </c>
      <c r="E78" s="231">
        <v>589.56842600324308</v>
      </c>
      <c r="F78" s="231">
        <v>6717.4690266928519</v>
      </c>
      <c r="G78" s="231">
        <v>0.53462033300104395</v>
      </c>
      <c r="H78" s="231">
        <v>6.6861077633174375</v>
      </c>
      <c r="I78" s="231">
        <v>6.4668280541993823</v>
      </c>
      <c r="J78" s="234">
        <v>6.4497982192974064</v>
      </c>
      <c r="K78" s="152"/>
      <c r="L78" s="152"/>
      <c r="M78" s="152"/>
      <c r="N78" s="152"/>
      <c r="O78" s="152"/>
      <c r="P78" s="152"/>
      <c r="Q78" s="152"/>
      <c r="R78" s="152"/>
      <c r="S78" s="152"/>
    </row>
    <row r="79" spans="1:19" ht="16.5">
      <c r="A79" s="111" t="s">
        <v>10</v>
      </c>
      <c r="B79" s="232">
        <v>5527.0237156591284</v>
      </c>
      <c r="C79" s="232">
        <v>5562.9314511509847</v>
      </c>
      <c r="D79" s="232">
        <v>5849.997782028674</v>
      </c>
      <c r="E79" s="232">
        <v>287.06633087768932</v>
      </c>
      <c r="F79" s="232">
        <v>322.97406636954565</v>
      </c>
      <c r="G79" s="232">
        <v>5.1603427688884125</v>
      </c>
      <c r="H79" s="232">
        <v>28.198565950387234</v>
      </c>
      <c r="I79" s="232">
        <v>11.29117382844133</v>
      </c>
      <c r="J79" s="235">
        <v>5.8435440661218365</v>
      </c>
      <c r="K79" s="152"/>
      <c r="L79" s="152"/>
      <c r="M79" s="152"/>
      <c r="N79" s="152"/>
      <c r="O79" s="152"/>
      <c r="P79" s="152"/>
      <c r="Q79" s="152"/>
      <c r="R79" s="152"/>
      <c r="S79" s="152"/>
    </row>
    <row r="80" spans="1:19" ht="16.5">
      <c r="A80" s="111" t="s">
        <v>11</v>
      </c>
      <c r="B80" s="232">
        <v>392.79511053000004</v>
      </c>
      <c r="C80" s="232">
        <v>383.13894999000001</v>
      </c>
      <c r="D80" s="232">
        <v>367.38833226999998</v>
      </c>
      <c r="E80" s="232">
        <v>-15.750617720000037</v>
      </c>
      <c r="F80" s="232">
        <v>-25.406778260000067</v>
      </c>
      <c r="G80" s="232">
        <v>-4.1109414013926653</v>
      </c>
      <c r="H80" s="232">
        <v>-7.013440601621511</v>
      </c>
      <c r="I80" s="232">
        <v>-8.7543647768048771</v>
      </c>
      <c r="J80" s="235">
        <v>-6.4682012527392629</v>
      </c>
      <c r="K80" s="152"/>
      <c r="L80" s="152"/>
      <c r="M80" s="152"/>
      <c r="N80" s="152"/>
      <c r="O80" s="152"/>
      <c r="P80" s="152"/>
      <c r="Q80" s="152"/>
      <c r="R80" s="152"/>
      <c r="S80" s="152"/>
    </row>
    <row r="81" spans="1:19" ht="16.5">
      <c r="A81" s="111" t="s">
        <v>12</v>
      </c>
      <c r="B81" s="232">
        <v>1376.2065171488402</v>
      </c>
      <c r="C81" s="232">
        <v>1120.8343451789367</v>
      </c>
      <c r="D81" s="232">
        <v>1083.2942853224883</v>
      </c>
      <c r="E81" s="232">
        <v>-37.540059856448352</v>
      </c>
      <c r="F81" s="232">
        <v>-292.9122318263519</v>
      </c>
      <c r="G81" s="232">
        <v>-3.3492959970329252</v>
      </c>
      <c r="H81" s="232">
        <v>-28.356446879889717</v>
      </c>
      <c r="I81" s="232">
        <v>-36.857814462570651</v>
      </c>
      <c r="J81" s="235">
        <v>-21.284031733347234</v>
      </c>
      <c r="K81" s="152"/>
      <c r="L81" s="152"/>
      <c r="M81" s="152"/>
      <c r="N81" s="152"/>
      <c r="O81" s="152"/>
      <c r="P81" s="152"/>
      <c r="Q81" s="152"/>
      <c r="R81" s="152"/>
      <c r="S81" s="152"/>
    </row>
    <row r="82" spans="1:19" ht="16.5">
      <c r="A82" s="111" t="s">
        <v>87</v>
      </c>
      <c r="B82" s="232">
        <v>41931.829141225382</v>
      </c>
      <c r="C82" s="232">
        <v>41698.282532340614</v>
      </c>
      <c r="D82" s="232">
        <v>44747.249270916589</v>
      </c>
      <c r="E82" s="232">
        <v>3048.9667385759749</v>
      </c>
      <c r="F82" s="232">
        <v>2815.420129691207</v>
      </c>
      <c r="G82" s="232">
        <v>7.3119719888013179</v>
      </c>
      <c r="H82" s="232">
        <v>5.5744171505815814</v>
      </c>
      <c r="I82" s="232">
        <v>6.7326200940995591</v>
      </c>
      <c r="J82" s="235">
        <v>6.7142793132370713</v>
      </c>
      <c r="K82" s="152"/>
      <c r="L82" s="152"/>
      <c r="M82" s="152"/>
      <c r="N82" s="152"/>
      <c r="O82" s="152"/>
      <c r="P82" s="152"/>
      <c r="Q82" s="152"/>
      <c r="R82" s="152"/>
      <c r="S82" s="152"/>
    </row>
    <row r="83" spans="1:19" ht="16.5">
      <c r="A83" s="111" t="s">
        <v>14</v>
      </c>
      <c r="B83" s="232">
        <v>54922.210343737526</v>
      </c>
      <c r="C83" s="232">
        <v>61512.778150329956</v>
      </c>
      <c r="D83" s="232">
        <v>58819.60418445598</v>
      </c>
      <c r="E83" s="232">
        <v>-2693.1739658739752</v>
      </c>
      <c r="F83" s="232">
        <v>3897.3938407184542</v>
      </c>
      <c r="G83" s="232">
        <v>-4.3782349730525567</v>
      </c>
      <c r="H83" s="232">
        <v>6.7213386968129072</v>
      </c>
      <c r="I83" s="232">
        <v>7.3181837040110764</v>
      </c>
      <c r="J83" s="235">
        <v>7.096207192547638</v>
      </c>
      <c r="K83" s="152"/>
      <c r="L83" s="152"/>
      <c r="M83" s="152"/>
      <c r="N83" s="152"/>
      <c r="O83" s="152"/>
      <c r="P83" s="152"/>
      <c r="Q83" s="152"/>
      <c r="R83" s="152"/>
      <c r="S83" s="152"/>
    </row>
    <row r="84" spans="1:19" ht="15">
      <c r="A84" s="112"/>
      <c r="B84" s="237"/>
      <c r="C84" s="237"/>
      <c r="D84" s="237"/>
      <c r="E84" s="237"/>
      <c r="F84" s="237"/>
      <c r="G84" s="237"/>
      <c r="H84" s="237"/>
      <c r="I84" s="237"/>
      <c r="J84" s="239"/>
      <c r="K84" s="152"/>
      <c r="L84" s="152"/>
      <c r="M84" s="152"/>
      <c r="N84" s="152"/>
      <c r="O84" s="152"/>
      <c r="P84" s="152"/>
      <c r="Q84" s="152"/>
      <c r="R84" s="152"/>
      <c r="S84" s="152"/>
    </row>
    <row r="85" spans="1:19" ht="16.5">
      <c r="A85" s="121" t="s">
        <v>59</v>
      </c>
      <c r="B85" s="231">
        <v>150957.82951585422</v>
      </c>
      <c r="C85" s="231">
        <v>164062.26756477525</v>
      </c>
      <c r="D85" s="231">
        <v>166246.77735884045</v>
      </c>
      <c r="E85" s="231">
        <v>2184.5097940652049</v>
      </c>
      <c r="F85" s="231">
        <v>15288.947842986236</v>
      </c>
      <c r="G85" s="231">
        <v>1.3315126180385874</v>
      </c>
      <c r="H85" s="231">
        <v>10.253433168602569</v>
      </c>
      <c r="I85" s="231">
        <v>7.8582367077474373</v>
      </c>
      <c r="J85" s="234">
        <v>10.127959504995744</v>
      </c>
      <c r="K85" s="152"/>
      <c r="L85" s="152"/>
      <c r="M85" s="152"/>
      <c r="N85" s="152"/>
      <c r="O85" s="152"/>
      <c r="P85" s="152"/>
      <c r="Q85" s="152"/>
      <c r="R85" s="152"/>
      <c r="S85" s="152"/>
    </row>
    <row r="86" spans="1:19" ht="16.5">
      <c r="A86" s="121" t="s">
        <v>88</v>
      </c>
      <c r="B86" s="231">
        <v>103642.8293412003</v>
      </c>
      <c r="C86" s="231">
        <v>115336.43034680355</v>
      </c>
      <c r="D86" s="231">
        <v>114625.89818081015</v>
      </c>
      <c r="E86" s="231">
        <v>-710.53216599339794</v>
      </c>
      <c r="F86" s="231">
        <v>10983.068839609856</v>
      </c>
      <c r="G86" s="231">
        <v>-0.61605180935191584</v>
      </c>
      <c r="H86" s="231">
        <v>10.602568814492528</v>
      </c>
      <c r="I86" s="231">
        <v>10.533627508928973</v>
      </c>
      <c r="J86" s="234">
        <v>10.597036871169081</v>
      </c>
      <c r="K86" s="152"/>
      <c r="L86" s="152"/>
      <c r="M86" s="152"/>
      <c r="N86" s="152"/>
      <c r="O86" s="152"/>
      <c r="P86" s="152"/>
      <c r="Q86" s="152"/>
      <c r="R86" s="152"/>
      <c r="S86" s="152"/>
    </row>
    <row r="87" spans="1:19" ht="16.5">
      <c r="A87" s="107" t="s">
        <v>89</v>
      </c>
      <c r="B87" s="232">
        <v>2774.2197810344155</v>
      </c>
      <c r="C87" s="232">
        <v>2873.4567860909519</v>
      </c>
      <c r="D87" s="232">
        <v>2641.2616868761688</v>
      </c>
      <c r="E87" s="232">
        <v>-232.19509921478311</v>
      </c>
      <c r="F87" s="232">
        <v>-132.95809415824669</v>
      </c>
      <c r="G87" s="232">
        <v>-8.0806887487826486</v>
      </c>
      <c r="H87" s="232">
        <v>-1.0580772863763173</v>
      </c>
      <c r="I87" s="232">
        <v>-2.1379380255004037</v>
      </c>
      <c r="J87" s="235">
        <v>-4.7926301682079071</v>
      </c>
      <c r="K87" s="152"/>
      <c r="L87" s="152"/>
      <c r="M87" s="152"/>
      <c r="N87" s="152"/>
      <c r="O87" s="152"/>
      <c r="P87" s="152"/>
      <c r="Q87" s="152"/>
      <c r="R87" s="152"/>
      <c r="S87" s="152"/>
    </row>
    <row r="88" spans="1:19" ht="16.5">
      <c r="A88" s="107" t="s">
        <v>90</v>
      </c>
      <c r="B88" s="232">
        <v>47747.790417833239</v>
      </c>
      <c r="C88" s="232">
        <v>54092.650463106453</v>
      </c>
      <c r="D88" s="232">
        <v>53580.75938483925</v>
      </c>
      <c r="E88" s="232">
        <v>-511.89107826720283</v>
      </c>
      <c r="F88" s="232">
        <v>5832.9689670060106</v>
      </c>
      <c r="G88" s="232">
        <v>-0.94632278855762308</v>
      </c>
      <c r="H88" s="232">
        <v>12.953416793267067</v>
      </c>
      <c r="I88" s="232">
        <v>11.590412359641491</v>
      </c>
      <c r="J88" s="235">
        <v>12.216207108146023</v>
      </c>
      <c r="K88" s="152"/>
      <c r="L88" s="152"/>
      <c r="M88" s="152"/>
      <c r="N88" s="152"/>
      <c r="O88" s="152"/>
      <c r="P88" s="152"/>
      <c r="Q88" s="152"/>
      <c r="R88" s="152"/>
      <c r="S88" s="152"/>
    </row>
    <row r="89" spans="1:19" ht="16.5">
      <c r="A89" s="107" t="s">
        <v>91</v>
      </c>
      <c r="B89" s="232">
        <v>53120.81914233265</v>
      </c>
      <c r="C89" s="232">
        <v>58370.323097606146</v>
      </c>
      <c r="D89" s="232">
        <v>58403.877109094741</v>
      </c>
      <c r="E89" s="232">
        <v>33.554011488595279</v>
      </c>
      <c r="F89" s="232">
        <v>5283.0579667620914</v>
      </c>
      <c r="G89" s="232">
        <v>5.7484710907786507E-2</v>
      </c>
      <c r="H89" s="232">
        <v>9.1683951711754759</v>
      </c>
      <c r="I89" s="232">
        <v>10.268767908063879</v>
      </c>
      <c r="J89" s="235">
        <v>9.9453623872150558</v>
      </c>
      <c r="K89" s="152"/>
      <c r="L89" s="152"/>
      <c r="M89" s="152"/>
      <c r="N89" s="152"/>
      <c r="O89" s="152"/>
      <c r="P89" s="152"/>
      <c r="Q89" s="152"/>
      <c r="R89" s="152"/>
      <c r="S89" s="152"/>
    </row>
    <row r="90" spans="1:19" ht="16.5">
      <c r="A90" s="107" t="s">
        <v>21</v>
      </c>
      <c r="B90" s="232">
        <v>0</v>
      </c>
      <c r="C90" s="232">
        <v>0</v>
      </c>
      <c r="D90" s="232">
        <v>0</v>
      </c>
      <c r="E90" s="232">
        <v>0</v>
      </c>
      <c r="F90" s="232">
        <v>0</v>
      </c>
      <c r="G90" s="232">
        <v>0</v>
      </c>
      <c r="H90" s="232">
        <v>0</v>
      </c>
      <c r="I90" s="232">
        <v>0</v>
      </c>
      <c r="J90" s="235">
        <v>0</v>
      </c>
      <c r="K90" s="152"/>
      <c r="L90" s="152"/>
      <c r="M90" s="152"/>
      <c r="N90" s="152"/>
      <c r="O90" s="152"/>
      <c r="P90" s="152"/>
      <c r="Q90" s="152"/>
      <c r="R90" s="152"/>
      <c r="S90" s="152"/>
    </row>
    <row r="91" spans="1:19" ht="17.25" thickBot="1">
      <c r="A91" s="128" t="s">
        <v>15</v>
      </c>
      <c r="B91" s="238">
        <v>47315.000174653927</v>
      </c>
      <c r="C91" s="238">
        <v>48725.837217971697</v>
      </c>
      <c r="D91" s="238">
        <v>51620.879178030315</v>
      </c>
      <c r="E91" s="238">
        <v>2895.0419600586174</v>
      </c>
      <c r="F91" s="238">
        <v>4305.8790033763871</v>
      </c>
      <c r="G91" s="238">
        <v>5.9414924921820074</v>
      </c>
      <c r="H91" s="238">
        <v>9.4605708752708324</v>
      </c>
      <c r="I91" s="238">
        <v>2.0135929372100918</v>
      </c>
      <c r="J91" s="240">
        <v>9.1004522614014434</v>
      </c>
      <c r="K91" s="152"/>
      <c r="L91" s="152"/>
      <c r="M91" s="152"/>
      <c r="N91" s="152"/>
      <c r="O91" s="152"/>
      <c r="P91" s="152"/>
      <c r="Q91" s="152"/>
      <c r="R91" s="152"/>
      <c r="S91" s="152"/>
    </row>
    <row r="92" spans="1:19">
      <c r="A92" s="106"/>
    </row>
    <row r="93" spans="1:19">
      <c r="A93" s="106"/>
    </row>
    <row r="94" spans="1:19">
      <c r="A94" s="106"/>
    </row>
    <row r="95" spans="1:19">
      <c r="A95" s="106"/>
    </row>
    <row r="96" spans="1:19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</sheetData>
  <mergeCells count="13">
    <mergeCell ref="E72:F72"/>
    <mergeCell ref="E31:F31"/>
    <mergeCell ref="B4:D4"/>
    <mergeCell ref="H4:J4"/>
    <mergeCell ref="B31:D31"/>
    <mergeCell ref="H31:J31"/>
    <mergeCell ref="B72:D72"/>
    <mergeCell ref="H72:J72"/>
    <mergeCell ref="A1:J1"/>
    <mergeCell ref="A2:J3"/>
    <mergeCell ref="A29:J30"/>
    <mergeCell ref="A70:J71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1" t="s">
        <v>98</v>
      </c>
      <c r="D2" s="291"/>
      <c r="E2" s="291"/>
      <c r="F2" s="291"/>
      <c r="G2" s="291"/>
      <c r="H2" s="291"/>
      <c r="I2" s="291"/>
      <c r="J2" s="291"/>
      <c r="K2" s="291"/>
      <c r="L2" s="292"/>
      <c r="M2" s="97"/>
    </row>
    <row r="3" spans="3:14" ht="19.5">
      <c r="C3" s="293" t="s">
        <v>99</v>
      </c>
      <c r="D3" s="293"/>
      <c r="E3" s="293"/>
      <c r="F3" s="293"/>
      <c r="G3" s="293"/>
      <c r="H3" s="293"/>
      <c r="I3" s="293"/>
      <c r="J3" s="293"/>
      <c r="K3" s="293"/>
      <c r="L3" s="294"/>
      <c r="M3" s="98"/>
    </row>
    <row r="4" spans="3:14" ht="16.5">
      <c r="C4" s="45"/>
      <c r="D4" s="289" t="s">
        <v>100</v>
      </c>
      <c r="E4" s="289"/>
      <c r="F4" s="289"/>
      <c r="G4" s="46" t="s">
        <v>1</v>
      </c>
      <c r="H4" s="46"/>
      <c r="I4" s="47" t="s">
        <v>2</v>
      </c>
      <c r="J4" s="289" t="s">
        <v>93</v>
      </c>
      <c r="K4" s="289"/>
      <c r="L4" s="290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5" t="s">
        <v>102</v>
      </c>
      <c r="D29" s="295"/>
      <c r="E29" s="295"/>
      <c r="F29" s="295"/>
      <c r="G29" s="295"/>
      <c r="H29" s="295"/>
      <c r="I29" s="295"/>
      <c r="J29" s="295"/>
      <c r="K29" s="295"/>
      <c r="L29" s="296"/>
      <c r="M29" s="78"/>
      <c r="N29" s="57"/>
    </row>
    <row r="30" spans="3:22" ht="16.5">
      <c r="C30" s="45"/>
      <c r="D30" s="289" t="s">
        <v>100</v>
      </c>
      <c r="E30" s="289"/>
      <c r="F30" s="289"/>
      <c r="G30" s="46" t="s">
        <v>1</v>
      </c>
      <c r="H30" s="46"/>
      <c r="I30" s="47" t="s">
        <v>2</v>
      </c>
      <c r="J30" s="289" t="s">
        <v>93</v>
      </c>
      <c r="K30" s="289"/>
      <c r="L30" s="290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3" t="s">
        <v>101</v>
      </c>
      <c r="D68" s="293"/>
      <c r="E68" s="293"/>
      <c r="F68" s="293"/>
      <c r="G68" s="293"/>
      <c r="H68" s="293"/>
      <c r="I68" s="293"/>
      <c r="J68" s="293"/>
      <c r="K68" s="293"/>
      <c r="L68" s="294"/>
      <c r="M68" s="78"/>
      <c r="N68" s="57"/>
    </row>
    <row r="69" spans="3:22" ht="16.5">
      <c r="C69" s="45"/>
      <c r="D69" s="289" t="s">
        <v>100</v>
      </c>
      <c r="E69" s="289"/>
      <c r="F69" s="289"/>
      <c r="G69" s="46" t="s">
        <v>1</v>
      </c>
      <c r="H69" s="46"/>
      <c r="I69" s="47" t="s">
        <v>2</v>
      </c>
      <c r="J69" s="289" t="s">
        <v>93</v>
      </c>
      <c r="K69" s="289"/>
      <c r="L69" s="290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C89D7C32-AA7F-4ACC-9547-67C102AB6F9F}"/>
</file>

<file path=customXml/itemProps2.xml><?xml version="1.0" encoding="utf-8"?>
<ds:datastoreItem xmlns:ds="http://schemas.openxmlformats.org/officeDocument/2006/customXml" ds:itemID="{838967C0-8B85-4B08-94DB-F13124B1FF7F}"/>
</file>

<file path=customXml/itemProps3.xml><?xml version="1.0" encoding="utf-8"?>
<ds:datastoreItem xmlns:ds="http://schemas.openxmlformats.org/officeDocument/2006/customXml" ds:itemID="{20729141-E9D0-4702-AEE5-D4A5F7FD70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2019-12-28T08:08:39Z</cp:lastPrinted>
  <dcterms:created xsi:type="dcterms:W3CDTF">2013-04-23T13:55:53Z</dcterms:created>
  <dcterms:modified xsi:type="dcterms:W3CDTF">2020-02-28T15:58:31Z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