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51AD9EE3-1897-40CE-B626-3F7C75EBB122}" xr6:coauthVersionLast="46" xr6:coauthVersionMax="46" xr10:uidLastSave="{00000000-0000-0000-0000-000000000000}"/>
  <bookViews>
    <workbookView xWindow="-120" yWindow="-120" windowWidth="21840" windowHeight="1329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4" l="1"/>
  <c r="C22" i="4" l="1"/>
  <c r="C24" i="4"/>
  <c r="C26" i="4"/>
  <c r="C28" i="4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4" i="37" l="1"/>
  <c r="B74" i="37"/>
  <c r="B32" i="37"/>
  <c r="H32" i="37"/>
  <c r="B30" i="4" l="1"/>
  <c r="B19" i="4"/>
  <c r="B14" i="4"/>
  <c r="J33" i="37" l="1"/>
  <c r="J75" i="37"/>
  <c r="I75" i="37"/>
  <c r="H75" i="37"/>
  <c r="C75" i="37"/>
  <c r="D75" i="37"/>
  <c r="B75" i="37"/>
  <c r="I33" i="37"/>
  <c r="H33" i="37"/>
  <c r="C33" i="37"/>
  <c r="D33" i="37"/>
  <c r="B33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<sst xmlns="http://schemas.openxmlformats.org/spreadsheetml/2006/main" count="325" uniqueCount="129">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</sst>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£&quot;#,##0;[Red]\-&quot;£&quot;#,##0"/>
    <numFmt numFmtId="167" formatCode="_-&quot;£&quot;* #,##0.00_-;\-&quot;£&quot;* #,##0.00_-;_-&quot;£&quot;* &quot;-&quot;??_-;_-@_-"/>
    <numFmt numFmtId="168" formatCode="_ * #,##0.00_ ;_ * \-#,##0.00_ ;_ * &quot;-&quot;??_ ;_ @_ "/>
    <numFmt numFmtId="169" formatCode="[$-409]mmm\-yy;@"/>
    <numFmt numFmtId="170" formatCode="#,##0.0"/>
    <numFmt numFmtId="171" formatCode="_-[$€-2]* #,##0.00_-;\-[$€-2]* #,##0.00_-;_-[$€-2]* &quot;-&quot;??_-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[Black][&gt;0.05]#,##0.0;[Black][&lt;-0.05]\-#,##0.0;;"/>
    <numFmt numFmtId="178" formatCode="[Black][&gt;0.5]#,##0;[Black][&lt;-0.5]\-#,##0;;"/>
    <numFmt numFmtId="179" formatCode="0.0"/>
    <numFmt numFmtId="180" formatCode="#,##0.0_);\(#,##0.0\)"/>
    <numFmt numFmtId="181" formatCode="_(* #,##0.0_);_(* \(#,##0.0\);_(* &quot;-&quot;??_);_(@_)"/>
    <numFmt numFmtId="182" formatCode="_ * #,##0.0_ ;_ * \-#,##0.0_ ;_ * &quot;-&quot;??_ ;_ @_ "/>
    <numFmt numFmtId="183" formatCode="0.0000"/>
    <numFmt numFmtId="184" formatCode="_-* #,##0.00\ _€_-;\-* #,##0.00\ _€_-;_-* &quot;-&quot;??\ _€_-;_-@_-"/>
    <numFmt numFmtId="185" formatCode="[$-816]dd/mmm/yy;@"/>
    <numFmt numFmtId="186" formatCode="0.000000000000"/>
    <numFmt numFmtId="187" formatCode="_(* #,##0_);_(* \(#,##0\);_(* &quot;-&quot;??_);_(@_)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6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8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8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43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95" fillId="0" borderId="0"/>
    <xf numFmtId="185" fontId="5" fillId="0" borderId="0"/>
    <xf numFmtId="185" fontId="127" fillId="0" borderId="0" applyNumberFormat="0" applyFill="0" applyBorder="0" applyAlignment="0" applyProtection="0">
      <alignment vertical="top"/>
      <protection locked="0"/>
    </xf>
    <xf numFmtId="185" fontId="5" fillId="0" borderId="0"/>
    <xf numFmtId="185" fontId="5" fillId="0" borderId="0"/>
    <xf numFmtId="185" fontId="5" fillId="0" borderId="0"/>
    <xf numFmtId="0" fontId="5" fillId="0" borderId="0" applyNumberFormat="0" applyFont="0" applyFill="0" applyBorder="0" applyAlignment="0" applyProtection="0"/>
    <xf numFmtId="185" fontId="5" fillId="0" borderId="0"/>
    <xf numFmtId="167" fontId="5" fillId="0" borderId="0"/>
    <xf numFmtId="166" fontId="5" fillId="0" borderId="0"/>
    <xf numFmtId="167" fontId="5" fillId="0" borderId="0"/>
    <xf numFmtId="185" fontId="5" fillId="0" borderId="0"/>
    <xf numFmtId="185" fontId="5" fillId="0" borderId="0"/>
    <xf numFmtId="185" fontId="95" fillId="0" borderId="0"/>
    <xf numFmtId="185" fontId="95" fillId="0" borderId="0"/>
    <xf numFmtId="0" fontId="5" fillId="0" borderId="0"/>
    <xf numFmtId="164" fontId="5" fillId="0" borderId="0"/>
    <xf numFmtId="164" fontId="5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5" fillId="0" borderId="0"/>
    <xf numFmtId="185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165" fontId="5" fillId="0" borderId="0" applyFont="0" applyFill="0" applyBorder="0" applyAlignment="0" applyProtection="0"/>
    <xf numFmtId="164" fontId="5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2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0" fontId="42" fillId="0" borderId="0" xfId="603" applyNumberFormat="1" applyFont="1" applyAlignment="1">
      <alignment horizontal="center"/>
    </xf>
    <xf numFmtId="170" fontId="38" fillId="0" borderId="0" xfId="603" applyNumberFormat="1" applyFont="1"/>
    <xf numFmtId="0" fontId="38" fillId="0" borderId="14" xfId="603" applyFont="1" applyBorder="1"/>
    <xf numFmtId="170" fontId="42" fillId="0" borderId="0" xfId="603" applyNumberFormat="1" applyFont="1"/>
    <xf numFmtId="0" fontId="43" fillId="0" borderId="0" xfId="603" applyFont="1" applyAlignment="1">
      <alignment horizontal="left" indent="1"/>
    </xf>
    <xf numFmtId="170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0" fontId="48" fillId="0" borderId="0" xfId="644" applyNumberFormat="1" applyFont="1"/>
    <xf numFmtId="179" fontId="48" fillId="0" borderId="0" xfId="644" applyNumberFormat="1" applyFont="1"/>
    <xf numFmtId="0" fontId="49" fillId="0" borderId="0" xfId="644" applyFont="1"/>
    <xf numFmtId="0" fontId="41" fillId="0" borderId="0" xfId="644"/>
    <xf numFmtId="170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0" fontId="58" fillId="23" borderId="0" xfId="0" applyNumberFormat="1" applyFont="1" applyFill="1"/>
    <xf numFmtId="170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0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0" fontId="60" fillId="23" borderId="0" xfId="0" applyNumberFormat="1" applyFont="1" applyFill="1" applyAlignment="1">
      <alignment horizontal="left" indent="1"/>
    </xf>
    <xf numFmtId="170" fontId="58" fillId="23" borderId="0" xfId="0" applyNumberFormat="1" applyFont="1" applyFill="1" applyAlignment="1">
      <alignment horizontal="left"/>
    </xf>
    <xf numFmtId="170" fontId="59" fillId="23" borderId="0" xfId="0" applyNumberFormat="1" applyFont="1" applyFill="1" applyAlignment="1">
      <alignment horizontal="left" indent="2"/>
    </xf>
    <xf numFmtId="170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0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0" fontId="0" fillId="0" borderId="0" xfId="0" applyNumberFormat="1"/>
    <xf numFmtId="170" fontId="76" fillId="29" borderId="0" xfId="806" applyNumberFormat="1" applyFont="1" applyFill="1"/>
    <xf numFmtId="170" fontId="76" fillId="29" borderId="0" xfId="806" applyNumberFormat="1" applyFont="1" applyFill="1" applyAlignment="1">
      <alignment horizontal="center"/>
    </xf>
    <xf numFmtId="170" fontId="77" fillId="29" borderId="0" xfId="806" applyNumberFormat="1" applyFont="1" applyFill="1"/>
    <xf numFmtId="170" fontId="77" fillId="29" borderId="0" xfId="806" applyNumberFormat="1" applyFont="1" applyFill="1" applyAlignment="1">
      <alignment horizontal="center"/>
    </xf>
    <xf numFmtId="170" fontId="76" fillId="29" borderId="0" xfId="809" applyNumberFormat="1" applyFont="1" applyFill="1"/>
    <xf numFmtId="179" fontId="76" fillId="29" borderId="0" xfId="809" applyNumberFormat="1" applyFont="1" applyFill="1"/>
    <xf numFmtId="179" fontId="59" fillId="29" borderId="0" xfId="0" applyNumberFormat="1" applyFont="1" applyFill="1"/>
    <xf numFmtId="170" fontId="77" fillId="29" borderId="0" xfId="809" applyNumberFormat="1" applyFont="1" applyFill="1"/>
    <xf numFmtId="179" fontId="77" fillId="29" borderId="0" xfId="809" applyNumberFormat="1" applyFont="1" applyFill="1"/>
    <xf numFmtId="170" fontId="76" fillId="29" borderId="0" xfId="810" applyNumberFormat="1" applyFont="1" applyFill="1"/>
    <xf numFmtId="179" fontId="76" fillId="29" borderId="0" xfId="810" applyNumberFormat="1" applyFont="1" applyFill="1"/>
    <xf numFmtId="170" fontId="77" fillId="29" borderId="0" xfId="810" applyNumberFormat="1" applyFont="1" applyFill="1"/>
    <xf numFmtId="179" fontId="77" fillId="29" borderId="0" xfId="810" applyNumberFormat="1" applyFont="1" applyFill="1"/>
    <xf numFmtId="170" fontId="58" fillId="29" borderId="18" xfId="0" applyNumberFormat="1" applyFont="1" applyFill="1" applyBorder="1"/>
    <xf numFmtId="170" fontId="76" fillId="29" borderId="0" xfId="571" applyNumberFormat="1" applyFont="1" applyFill="1"/>
    <xf numFmtId="179" fontId="76" fillId="29" borderId="0" xfId="571" applyNumberFormat="1" applyFont="1" applyFill="1"/>
    <xf numFmtId="170" fontId="77" fillId="29" borderId="0" xfId="571" applyNumberFormat="1" applyFont="1" applyFill="1"/>
    <xf numFmtId="179" fontId="77" fillId="29" borderId="0" xfId="571" applyNumberFormat="1" applyFont="1" applyFill="1"/>
    <xf numFmtId="170" fontId="76" fillId="29" borderId="18" xfId="571" applyNumberFormat="1" applyFont="1" applyFill="1" applyBorder="1"/>
    <xf numFmtId="179" fontId="76" fillId="29" borderId="18" xfId="571" applyNumberFormat="1" applyFont="1" applyFill="1" applyBorder="1"/>
    <xf numFmtId="179" fontId="0" fillId="0" borderId="0" xfId="0" applyNumberFormat="1"/>
    <xf numFmtId="179" fontId="58" fillId="29" borderId="0" xfId="809" applyNumberFormat="1" applyFont="1" applyFill="1"/>
    <xf numFmtId="170" fontId="76" fillId="29" borderId="18" xfId="809" applyNumberFormat="1" applyFont="1" applyFill="1" applyBorder="1"/>
    <xf numFmtId="179" fontId="76" fillId="29" borderId="18" xfId="809" applyNumberFormat="1" applyFont="1" applyFill="1" applyBorder="1"/>
    <xf numFmtId="179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0" fontId="93" fillId="23" borderId="16" xfId="640" applyNumberFormat="1" applyFont="1" applyFill="1" applyBorder="1" applyAlignment="1">
      <alignment horizontal="right"/>
    </xf>
    <xf numFmtId="170" fontId="53" fillId="23" borderId="25" xfId="640" applyNumberFormat="1" applyFont="1" applyFill="1" applyBorder="1" applyAlignment="1">
      <alignment horizontal="right"/>
    </xf>
    <xf numFmtId="170" fontId="76" fillId="29" borderId="0" xfId="808" applyNumberFormat="1" applyFont="1" applyFill="1"/>
    <xf numFmtId="170" fontId="76" fillId="29" borderId="0" xfId="808" applyNumberFormat="1" applyFont="1" applyFill="1" applyAlignment="1">
      <alignment horizontal="center"/>
    </xf>
    <xf numFmtId="170" fontId="77" fillId="29" borderId="0" xfId="808" applyNumberFormat="1" applyFont="1" applyFill="1"/>
    <xf numFmtId="170" fontId="77" fillId="29" borderId="0" xfId="808" applyNumberFormat="1" applyFont="1" applyFill="1" applyAlignment="1">
      <alignment horizontal="center"/>
    </xf>
    <xf numFmtId="170" fontId="76" fillId="29" borderId="14" xfId="808" applyNumberFormat="1" applyFont="1" applyFill="1" applyBorder="1"/>
    <xf numFmtId="170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1" fontId="83" fillId="0" borderId="0" xfId="322" applyNumberFormat="1" applyFont="1"/>
    <xf numFmtId="181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0" fontId="58" fillId="29" borderId="0" xfId="806" applyNumberFormat="1" applyFont="1" applyFill="1"/>
    <xf numFmtId="170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0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2" fontId="114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0" fontId="115" fillId="63" borderId="23" xfId="620" applyNumberFormat="1" applyFont="1" applyFill="1" applyBorder="1" applyAlignment="1">
      <alignment horizontal="left" indent="1"/>
    </xf>
    <xf numFmtId="170" fontId="85" fillId="0" borderId="0" xfId="620" applyNumberFormat="1" applyFont="1" applyAlignment="1">
      <alignment horizontal="center"/>
    </xf>
    <xf numFmtId="170" fontId="112" fillId="63" borderId="23" xfId="620" applyNumberFormat="1" applyFont="1" applyFill="1" applyBorder="1" applyAlignment="1">
      <alignment horizontal="left" indent="1"/>
    </xf>
    <xf numFmtId="170" fontId="116" fillId="63" borderId="23" xfId="620" applyNumberFormat="1" applyFont="1" applyFill="1" applyBorder="1" applyAlignment="1">
      <alignment horizontal="left" indent="2"/>
    </xf>
    <xf numFmtId="170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0" fontId="115" fillId="63" borderId="24" xfId="620" applyNumberFormat="1" applyFont="1" applyFill="1" applyBorder="1" applyAlignment="1">
      <alignment horizontal="left" indent="1"/>
    </xf>
    <xf numFmtId="170" fontId="117" fillId="63" borderId="36" xfId="620" applyNumberFormat="1" applyFont="1" applyFill="1" applyBorder="1" applyAlignment="1">
      <alignment horizontal="right"/>
    </xf>
    <xf numFmtId="170" fontId="118" fillId="63" borderId="36" xfId="620" applyNumberFormat="1" applyFont="1" applyFill="1" applyBorder="1" applyAlignment="1">
      <alignment horizontal="right"/>
    </xf>
    <xf numFmtId="170" fontId="118" fillId="63" borderId="35" xfId="620" applyNumberFormat="1" applyFont="1" applyFill="1" applyBorder="1" applyAlignment="1">
      <alignment horizontal="right"/>
    </xf>
    <xf numFmtId="170" fontId="117" fillId="63" borderId="35" xfId="620" applyNumberFormat="1" applyFont="1" applyFill="1" applyBorder="1" applyAlignment="1">
      <alignment horizontal="right"/>
    </xf>
    <xf numFmtId="182" fontId="53" fillId="23" borderId="16" xfId="321" applyNumberFormat="1" applyFont="1" applyFill="1" applyBorder="1" applyAlignment="1">
      <alignment horizontal="right"/>
    </xf>
    <xf numFmtId="0" fontId="111" fillId="0" borderId="0" xfId="0" applyFont="1"/>
    <xf numFmtId="43" fontId="0" fillId="0" borderId="0" xfId="0" applyNumberFormat="1"/>
    <xf numFmtId="169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0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8" fontId="2" fillId="0" borderId="0" xfId="321" applyFont="1"/>
    <xf numFmtId="182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0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0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0" fontId="5" fillId="64" borderId="34" xfId="620" applyNumberFormat="1" applyFont="1" applyFill="1" applyBorder="1"/>
    <xf numFmtId="170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0" fontId="117" fillId="64" borderId="19" xfId="620" applyNumberFormat="1" applyFont="1" applyFill="1" applyBorder="1" applyAlignment="1">
      <alignment horizontal="right"/>
    </xf>
    <xf numFmtId="170" fontId="117" fillId="64" borderId="0" xfId="620" applyNumberFormat="1" applyFont="1" applyFill="1" applyAlignment="1">
      <alignment horizontal="right"/>
    </xf>
    <xf numFmtId="170" fontId="117" fillId="64" borderId="36" xfId="620" applyNumberFormat="1" applyFont="1" applyFill="1" applyBorder="1" applyAlignment="1">
      <alignment horizontal="right"/>
    </xf>
    <xf numFmtId="170" fontId="117" fillId="64" borderId="35" xfId="620" applyNumberFormat="1" applyFont="1" applyFill="1" applyBorder="1" applyAlignment="1">
      <alignment horizontal="right"/>
    </xf>
    <xf numFmtId="170" fontId="118" fillId="64" borderId="19" xfId="620" applyNumberFormat="1" applyFont="1" applyFill="1" applyBorder="1" applyAlignment="1">
      <alignment horizontal="right"/>
    </xf>
    <xf numFmtId="170" fontId="118" fillId="64" borderId="0" xfId="620" applyNumberFormat="1" applyFont="1" applyFill="1" applyAlignment="1">
      <alignment horizontal="right"/>
    </xf>
    <xf numFmtId="170" fontId="118" fillId="64" borderId="36" xfId="620" applyNumberFormat="1" applyFont="1" applyFill="1" applyBorder="1" applyAlignment="1">
      <alignment horizontal="right"/>
    </xf>
    <xf numFmtId="170" fontId="118" fillId="64" borderId="35" xfId="620" applyNumberFormat="1" applyFont="1" applyFill="1" applyBorder="1" applyAlignment="1">
      <alignment horizontal="right"/>
    </xf>
    <xf numFmtId="170" fontId="117" fillId="64" borderId="46" xfId="620" applyNumberFormat="1" applyFont="1" applyFill="1" applyBorder="1" applyAlignment="1">
      <alignment horizontal="right"/>
    </xf>
    <xf numFmtId="170" fontId="117" fillId="64" borderId="14" xfId="620" applyNumberFormat="1" applyFont="1" applyFill="1" applyBorder="1" applyAlignment="1">
      <alignment horizontal="right"/>
    </xf>
    <xf numFmtId="170" fontId="117" fillId="64" borderId="37" xfId="620" applyNumberFormat="1" applyFont="1" applyFill="1" applyBorder="1" applyAlignment="1">
      <alignment horizontal="right"/>
    </xf>
    <xf numFmtId="170" fontId="117" fillId="64" borderId="38" xfId="620" applyNumberFormat="1" applyFont="1" applyFill="1" applyBorder="1" applyAlignment="1">
      <alignment horizontal="right"/>
    </xf>
    <xf numFmtId="182" fontId="117" fillId="63" borderId="34" xfId="346" applyNumberFormat="1" applyFont="1" applyFill="1" applyBorder="1" applyAlignment="1">
      <alignment horizontal="right"/>
    </xf>
    <xf numFmtId="179" fontId="117" fillId="63" borderId="34" xfId="620" applyNumberFormat="1" applyFont="1" applyFill="1" applyBorder="1" applyAlignment="1">
      <alignment horizontal="right"/>
    </xf>
    <xf numFmtId="179" fontId="117" fillId="63" borderId="35" xfId="620" applyNumberFormat="1" applyFont="1" applyFill="1" applyBorder="1" applyAlignment="1">
      <alignment horizontal="right"/>
    </xf>
    <xf numFmtId="182" fontId="118" fillId="63" borderId="34" xfId="346" applyNumberFormat="1" applyFont="1" applyFill="1" applyBorder="1" applyAlignment="1">
      <alignment horizontal="right"/>
    </xf>
    <xf numFmtId="179" fontId="118" fillId="63" borderId="34" xfId="620" applyNumberFormat="1" applyFont="1" applyFill="1" applyBorder="1" applyAlignment="1">
      <alignment horizontal="right"/>
    </xf>
    <xf numFmtId="179" fontId="118" fillId="63" borderId="35" xfId="620" applyNumberFormat="1" applyFont="1" applyFill="1" applyBorder="1" applyAlignment="1">
      <alignment horizontal="right"/>
    </xf>
    <xf numFmtId="179" fontId="118" fillId="63" borderId="48" xfId="620" applyNumberFormat="1" applyFont="1" applyFill="1" applyBorder="1" applyAlignment="1">
      <alignment horizontal="right"/>
    </xf>
    <xf numFmtId="179" fontId="118" fillId="63" borderId="38" xfId="620" applyNumberFormat="1" applyFont="1" applyFill="1" applyBorder="1" applyAlignment="1">
      <alignment horizontal="right"/>
    </xf>
    <xf numFmtId="182" fontId="117" fillId="63" borderId="36" xfId="346" applyNumberFormat="1" applyFont="1" applyFill="1" applyBorder="1" applyAlignment="1">
      <alignment horizontal="right"/>
    </xf>
    <xf numFmtId="182" fontId="118" fillId="63" borderId="36" xfId="346" applyNumberFormat="1" applyFont="1" applyFill="1" applyBorder="1" applyAlignment="1">
      <alignment horizontal="right"/>
    </xf>
    <xf numFmtId="169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183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0" fontId="85" fillId="63" borderId="19" xfId="620" applyNumberFormat="1" applyFont="1" applyFill="1" applyBorder="1"/>
    <xf numFmtId="170" fontId="116" fillId="64" borderId="36" xfId="620" applyNumberFormat="1" applyFont="1" applyFill="1" applyBorder="1" applyAlignment="1">
      <alignment horizontal="center"/>
    </xf>
    <xf numFmtId="170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68" fontId="0" fillId="0" borderId="0" xfId="321" applyFont="1"/>
    <xf numFmtId="170" fontId="117" fillId="64" borderId="47" xfId="620" applyNumberFormat="1" applyFont="1" applyFill="1" applyBorder="1" applyAlignment="1">
      <alignment horizontal="right"/>
    </xf>
    <xf numFmtId="170" fontId="117" fillId="64" borderId="34" xfId="620" applyNumberFormat="1" applyFont="1" applyFill="1" applyBorder="1" applyAlignment="1">
      <alignment horizontal="right"/>
    </xf>
    <xf numFmtId="170" fontId="117" fillId="64" borderId="41" xfId="620" applyNumberFormat="1" applyFont="1" applyFill="1" applyBorder="1" applyAlignment="1">
      <alignment horizontal="right"/>
    </xf>
    <xf numFmtId="170" fontId="118" fillId="64" borderId="41" xfId="620" applyNumberFormat="1" applyFont="1" applyFill="1" applyBorder="1" applyAlignment="1">
      <alignment horizontal="right"/>
    </xf>
    <xf numFmtId="170" fontId="117" fillId="64" borderId="19" xfId="620" applyNumberFormat="1" applyFont="1" applyFill="1" applyBorder="1"/>
    <xf numFmtId="170" fontId="117" fillId="64" borderId="36" xfId="620" applyNumberFormat="1" applyFont="1" applyFill="1" applyBorder="1"/>
    <xf numFmtId="170" fontId="118" fillId="64" borderId="36" xfId="620" applyNumberFormat="1" applyFont="1" applyFill="1" applyBorder="1"/>
    <xf numFmtId="170" fontId="117" fillId="64" borderId="35" xfId="620" applyNumberFormat="1" applyFont="1" applyFill="1" applyBorder="1"/>
    <xf numFmtId="170" fontId="118" fillId="64" borderId="35" xfId="620" applyNumberFormat="1" applyFont="1" applyFill="1" applyBorder="1"/>
    <xf numFmtId="170" fontId="47" fillId="64" borderId="36" xfId="620" applyNumberFormat="1" applyFont="1" applyFill="1" applyBorder="1"/>
    <xf numFmtId="170" fontId="117" fillId="64" borderId="37" xfId="620" applyNumberFormat="1" applyFont="1" applyFill="1" applyBorder="1"/>
    <xf numFmtId="170" fontId="47" fillId="64" borderId="35" xfId="620" applyNumberFormat="1" applyFont="1" applyFill="1" applyBorder="1"/>
    <xf numFmtId="170" fontId="117" fillId="64" borderId="38" xfId="620" applyNumberFormat="1" applyFont="1" applyFill="1" applyBorder="1"/>
    <xf numFmtId="170" fontId="2" fillId="0" borderId="0" xfId="571" applyNumberFormat="1" applyFont="1"/>
    <xf numFmtId="170" fontId="116" fillId="64" borderId="37" xfId="620" applyNumberFormat="1" applyFont="1" applyFill="1" applyBorder="1"/>
    <xf numFmtId="170" fontId="116" fillId="64" borderId="38" xfId="620" applyNumberFormat="1" applyFont="1" applyFill="1" applyBorder="1"/>
    <xf numFmtId="186" fontId="2" fillId="0" borderId="0" xfId="571" applyNumberFormat="1"/>
    <xf numFmtId="182" fontId="117" fillId="66" borderId="36" xfId="346" applyNumberFormat="1" applyFont="1" applyFill="1" applyBorder="1" applyAlignment="1">
      <alignment horizontal="right"/>
    </xf>
    <xf numFmtId="170" fontId="117" fillId="66" borderId="36" xfId="620" applyNumberFormat="1" applyFont="1" applyFill="1" applyBorder="1" applyAlignment="1">
      <alignment horizontal="right"/>
    </xf>
    <xf numFmtId="170" fontId="117" fillId="66" borderId="35" xfId="620" applyNumberFormat="1" applyFont="1" applyFill="1" applyBorder="1" applyAlignment="1">
      <alignment horizontal="right"/>
    </xf>
    <xf numFmtId="182" fontId="118" fillId="66" borderId="36" xfId="346" applyNumberFormat="1" applyFont="1" applyFill="1" applyBorder="1" applyAlignment="1">
      <alignment horizontal="right"/>
    </xf>
    <xf numFmtId="170" fontId="118" fillId="66" borderId="36" xfId="620" applyNumberFormat="1" applyFont="1" applyFill="1" applyBorder="1" applyAlignment="1">
      <alignment horizontal="right"/>
    </xf>
    <xf numFmtId="170" fontId="118" fillId="66" borderId="35" xfId="620" applyNumberFormat="1" applyFont="1" applyFill="1" applyBorder="1" applyAlignment="1">
      <alignment horizontal="right"/>
    </xf>
    <xf numFmtId="182" fontId="47" fillId="66" borderId="36" xfId="346" applyNumberFormat="1" applyFont="1" applyFill="1" applyBorder="1" applyAlignment="1">
      <alignment horizontal="right"/>
    </xf>
    <xf numFmtId="170" fontId="47" fillId="66" borderId="36" xfId="620" applyNumberFormat="1" applyFont="1" applyFill="1" applyBorder="1" applyAlignment="1">
      <alignment horizontal="right"/>
    </xf>
    <xf numFmtId="170" fontId="47" fillId="66" borderId="35" xfId="620" applyNumberFormat="1" applyFont="1" applyFill="1" applyBorder="1" applyAlignment="1">
      <alignment horizontal="right"/>
    </xf>
    <xf numFmtId="182" fontId="117" fillId="66" borderId="37" xfId="346" applyNumberFormat="1" applyFont="1" applyFill="1" applyBorder="1" applyAlignment="1">
      <alignment horizontal="right"/>
    </xf>
    <xf numFmtId="170" fontId="117" fillId="66" borderId="37" xfId="620" applyNumberFormat="1" applyFont="1" applyFill="1" applyBorder="1" applyAlignment="1">
      <alignment horizontal="right"/>
    </xf>
    <xf numFmtId="170" fontId="114" fillId="23" borderId="16" xfId="640" applyNumberFormat="1" applyFont="1" applyFill="1" applyBorder="1" applyAlignment="1">
      <alignment horizontal="right"/>
    </xf>
    <xf numFmtId="165" fontId="2" fillId="0" borderId="0" xfId="571" applyNumberFormat="1"/>
    <xf numFmtId="187" fontId="0" fillId="0" borderId="0" xfId="0" applyNumberFormat="1"/>
    <xf numFmtId="170" fontId="117" fillId="66" borderId="38" xfId="620" applyNumberFormat="1" applyFont="1" applyFill="1" applyBorder="1" applyAlignment="1">
      <alignment horizontal="right"/>
    </xf>
    <xf numFmtId="170" fontId="115" fillId="63" borderId="0" xfId="620" applyNumberFormat="1" applyFont="1" applyFill="1" applyBorder="1" applyAlignment="1">
      <alignment horizontal="left" indent="1"/>
    </xf>
    <xf numFmtId="170" fontId="117" fillId="64" borderId="0" xfId="620" applyNumberFormat="1" applyFont="1" applyFill="1" applyBorder="1" applyAlignment="1">
      <alignment horizontal="right"/>
    </xf>
    <xf numFmtId="170" fontId="117" fillId="64" borderId="0" xfId="620" applyNumberFormat="1" applyFont="1" applyFill="1" applyBorder="1"/>
    <xf numFmtId="170" fontId="116" fillId="64" borderId="0" xfId="620" applyNumberFormat="1" applyFont="1" applyFill="1" applyBorder="1"/>
    <xf numFmtId="0" fontId="5" fillId="0" borderId="0" xfId="620" applyFont="1" applyBorder="1"/>
    <xf numFmtId="170" fontId="115" fillId="63" borderId="46" xfId="620" applyNumberFormat="1" applyFont="1" applyFill="1" applyBorder="1" applyAlignment="1">
      <alignment horizontal="left" indent="1"/>
    </xf>
    <xf numFmtId="170" fontId="117" fillId="64" borderId="26" xfId="620" applyNumberFormat="1" applyFont="1" applyFill="1" applyBorder="1"/>
    <xf numFmtId="11" fontId="118" fillId="64" borderId="19" xfId="62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0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0" fontId="52" fillId="62" borderId="54" xfId="620" applyNumberFormat="1" applyFont="1" applyFill="1" applyBorder="1" applyAlignment="1">
      <alignment horizontal="center"/>
    </xf>
    <xf numFmtId="170" fontId="52" fillId="62" borderId="52" xfId="620" applyNumberFormat="1" applyFont="1" applyFill="1" applyBorder="1" applyAlignment="1">
      <alignment horizontal="center"/>
    </xf>
    <xf numFmtId="170" fontId="52" fillId="62" borderId="55" xfId="620" applyNumberFormat="1" applyFont="1" applyFill="1" applyBorder="1" applyAlignment="1">
      <alignment horizontal="center"/>
    </xf>
    <xf numFmtId="170" fontId="121" fillId="62" borderId="54" xfId="620" applyNumberFormat="1" applyFont="1" applyFill="1" applyBorder="1" applyAlignment="1">
      <alignment horizontal="center"/>
    </xf>
    <xf numFmtId="170" fontId="121" fillId="62" borderId="52" xfId="620" applyNumberFormat="1" applyFont="1" applyFill="1" applyBorder="1" applyAlignment="1">
      <alignment horizontal="center"/>
    </xf>
    <xf numFmtId="170" fontId="121" fillId="62" borderId="53" xfId="620" applyNumberFormat="1" applyFont="1" applyFill="1" applyBorder="1" applyAlignment="1">
      <alignment horizontal="center"/>
    </xf>
    <xf numFmtId="170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-NCPI'!$A$169:$B$196</c:f>
              <c:multiLvlStrCache>
                <c:ptCount val="2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-NCPI'!$E$169:$E$196</c:f>
              <c:numCache>
                <c:formatCode>0.0</c:formatCode>
                <c:ptCount val="28"/>
                <c:pt idx="0">
                  <c:v>4.6580190521909657</c:v>
                </c:pt>
                <c:pt idx="1">
                  <c:v>4.4162601805727775</c:v>
                </c:pt>
                <c:pt idx="2">
                  <c:v>4.4975213923691797</c:v>
                </c:pt>
                <c:pt idx="3">
                  <c:v>4.5029590869654754</c:v>
                </c:pt>
                <c:pt idx="4">
                  <c:v>4.0758044810516765</c:v>
                </c:pt>
                <c:pt idx="5">
                  <c:v>3.9394373749994713</c:v>
                </c:pt>
                <c:pt idx="6">
                  <c:v>3.6392178851568673</c:v>
                </c:pt>
                <c:pt idx="7">
                  <c:v>3.7054196386323497</c:v>
                </c:pt>
                <c:pt idx="8">
                  <c:v>3.2589554606163205</c:v>
                </c:pt>
                <c:pt idx="9">
                  <c:v>3.0153102423883524</c:v>
                </c:pt>
                <c:pt idx="10">
                  <c:v>2.4605516508823229</c:v>
                </c:pt>
                <c:pt idx="11">
                  <c:v>2.587889962856039</c:v>
                </c:pt>
                <c:pt idx="12">
                  <c:v>2.0503183988268319</c:v>
                </c:pt>
                <c:pt idx="13">
                  <c:v>2.4502024256760677</c:v>
                </c:pt>
                <c:pt idx="14">
                  <c:v>2.3544085580315084</c:v>
                </c:pt>
                <c:pt idx="15">
                  <c:v>1.6431236896511763</c:v>
                </c:pt>
                <c:pt idx="16">
                  <c:v>2.0600614854228212</c:v>
                </c:pt>
                <c:pt idx="17">
                  <c:v>2.1446392462370625</c:v>
                </c:pt>
                <c:pt idx="18">
                  <c:v>2.0868094370267443</c:v>
                </c:pt>
                <c:pt idx="19">
                  <c:v>2.4160186174740517</c:v>
                </c:pt>
                <c:pt idx="20">
                  <c:v>2.4161171437785782</c:v>
                </c:pt>
                <c:pt idx="21">
                  <c:v>2.2767910007146099</c:v>
                </c:pt>
                <c:pt idx="22">
                  <c:v>2.2421321686475011</c:v>
                </c:pt>
                <c:pt idx="23">
                  <c:v>2.3607228553388637</c:v>
                </c:pt>
                <c:pt idx="24">
                  <c:v>2.6601644204584431</c:v>
                </c:pt>
                <c:pt idx="25">
                  <c:v>2.727645856532007</c:v>
                </c:pt>
                <c:pt idx="26">
                  <c:v>3.1325787630817672</c:v>
                </c:pt>
                <c:pt idx="27">
                  <c:v>4.4000000000000004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09-48DD-A362-9E5D61E14E40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-NCPI'!$A$169:$B$196</c:f>
              <c:multiLvlStrCache>
                <c:ptCount val="2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-NCPI'!$D$169:$D$196</c:f>
              <c:numCache>
                <c:formatCode>0.0</c:formatCode>
                <c:ptCount val="28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  <c:pt idx="9">
                  <c:v>3.7</c:v>
                </c:pt>
                <c:pt idx="10">
                  <c:v>3.6</c:v>
                </c:pt>
                <c:pt idx="11">
                  <c:v>4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3</c:v>
                </c:pt>
                <c:pt idx="16">
                  <c:v>2.1</c:v>
                </c:pt>
                <c:pt idx="17">
                  <c:v>2.2000000000000002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3.2</c:v>
                </c:pt>
                <c:pt idx="25">
                  <c:v>2.9</c:v>
                </c:pt>
                <c:pt idx="26">
                  <c:v>3.2</c:v>
                </c:pt>
                <c:pt idx="27">
                  <c:v>3.8606967831410941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9-48DD-A362-9E5D61E14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4"/>
                <c:pt idx="0">
                  <c:v>Lending </c:v>
                </c:pt>
                <c:pt idx="1">
                  <c:v>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[18]IR!$C$345:$D$372</c:f>
              <c:multiLvlStrCache>
                <c:ptCount val="2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[18]IR!$M$345:$M$372</c:f>
              <c:numCache>
                <c:formatCode>0.00</c:formatCode>
                <c:ptCount val="28"/>
                <c:pt idx="0">
                  <c:v>10.11</c:v>
                </c:pt>
                <c:pt idx="1">
                  <c:v>10.01</c:v>
                </c:pt>
                <c:pt idx="2">
                  <c:v>10.08</c:v>
                </c:pt>
                <c:pt idx="3">
                  <c:v>9.91</c:v>
                </c:pt>
                <c:pt idx="4">
                  <c:v>9.91</c:v>
                </c:pt>
                <c:pt idx="5">
                  <c:v>10.039999999999999</c:v>
                </c:pt>
                <c:pt idx="6">
                  <c:v>10.06</c:v>
                </c:pt>
                <c:pt idx="7">
                  <c:v>9.77</c:v>
                </c:pt>
                <c:pt idx="8">
                  <c:v>9.74</c:v>
                </c:pt>
                <c:pt idx="9">
                  <c:v>9.65</c:v>
                </c:pt>
                <c:pt idx="10">
                  <c:v>9.5299999999999994</c:v>
                </c:pt>
                <c:pt idx="11">
                  <c:v>9.6999999999999993</c:v>
                </c:pt>
                <c:pt idx="12">
                  <c:v>9.832633193442561</c:v>
                </c:pt>
                <c:pt idx="13">
                  <c:v>9.6335551508596637</c:v>
                </c:pt>
                <c:pt idx="14">
                  <c:v>9.3687698880426158</c:v>
                </c:pt>
                <c:pt idx="15">
                  <c:v>8.1060900711997466</c:v>
                </c:pt>
                <c:pt idx="16">
                  <c:v>7.5256445047358405</c:v>
                </c:pt>
                <c:pt idx="17">
                  <c:v>7.6160840721880971</c:v>
                </c:pt>
                <c:pt idx="18">
                  <c:v>7.3942821471031888</c:v>
                </c:pt>
                <c:pt idx="19">
                  <c:v>7.0947097983841578</c:v>
                </c:pt>
                <c:pt idx="20">
                  <c:v>6.9020834581167509</c:v>
                </c:pt>
                <c:pt idx="21">
                  <c:v>7.0670463695042578</c:v>
                </c:pt>
                <c:pt idx="22">
                  <c:v>6.965484314329367</c:v>
                </c:pt>
                <c:pt idx="23">
                  <c:v>6.9171570885051281</c:v>
                </c:pt>
                <c:pt idx="24">
                  <c:v>6.6625716911397603</c:v>
                </c:pt>
                <c:pt idx="25">
                  <c:v>6.7306474881090841</c:v>
                </c:pt>
                <c:pt idx="26">
                  <c:v>6.6532801900921701</c:v>
                </c:pt>
                <c:pt idx="27">
                  <c:v>6.64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DD-4FF5-97E6-DE18DB494B05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[18]IR!$C$345:$D$372</c:f>
              <c:multiLvlStrCache>
                <c:ptCount val="2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[18]IR!$F$345:$F$372</c:f>
              <c:numCache>
                <c:formatCode>0.00</c:formatCode>
                <c:ptCount val="28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6.25</c:v>
                </c:pt>
                <c:pt idx="14">
                  <c:v>5.25</c:v>
                </c:pt>
                <c:pt idx="15">
                  <c:v>4.25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4.75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DD-4FF5-97E6-DE18DB494B05}"/>
            </c:ext>
          </c:extLst>
        </c:ser>
        <c:ser>
          <c:idx val="2"/>
          <c:order val="2"/>
          <c:tx>
            <c:strRef>
              <c:f>[18]IR!$L$5:$L$6</c:f>
              <c:strCache>
                <c:ptCount val="2"/>
                <c:pt idx="0">
                  <c:v>Deposit </c:v>
                </c:pt>
                <c:pt idx="1">
                  <c:v>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[18]IR!$C$345:$D$372</c:f>
              <c:multiLvlStrCache>
                <c:ptCount val="2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[18]IR!$L$345:$L$372</c:f>
              <c:numCache>
                <c:formatCode>0.00</c:formatCode>
                <c:ptCount val="28"/>
                <c:pt idx="0">
                  <c:v>5.63</c:v>
                </c:pt>
                <c:pt idx="1">
                  <c:v>5.61</c:v>
                </c:pt>
                <c:pt idx="2">
                  <c:v>5.93</c:v>
                </c:pt>
                <c:pt idx="3">
                  <c:v>5.98</c:v>
                </c:pt>
                <c:pt idx="4">
                  <c:v>5.75</c:v>
                </c:pt>
                <c:pt idx="5">
                  <c:v>5.95</c:v>
                </c:pt>
                <c:pt idx="6">
                  <c:v>5.8133368442829925</c:v>
                </c:pt>
                <c:pt idx="7">
                  <c:v>5.77</c:v>
                </c:pt>
                <c:pt idx="8">
                  <c:v>5.55</c:v>
                </c:pt>
                <c:pt idx="9">
                  <c:v>5.54</c:v>
                </c:pt>
                <c:pt idx="10">
                  <c:v>5.49</c:v>
                </c:pt>
                <c:pt idx="11">
                  <c:v>5.45</c:v>
                </c:pt>
                <c:pt idx="12">
                  <c:v>5.4965390743130662</c:v>
                </c:pt>
                <c:pt idx="13">
                  <c:v>5.4540693026900637</c:v>
                </c:pt>
                <c:pt idx="14">
                  <c:v>5.3043395919241005</c:v>
                </c:pt>
                <c:pt idx="15">
                  <c:v>4.616928202240512</c:v>
                </c:pt>
                <c:pt idx="16">
                  <c:v>4.2161444097401954</c:v>
                </c:pt>
                <c:pt idx="17">
                  <c:v>3.9529847251583976</c:v>
                </c:pt>
                <c:pt idx="18">
                  <c:v>3.8091810305117701</c:v>
                </c:pt>
                <c:pt idx="19">
                  <c:v>3.6994387285032593</c:v>
                </c:pt>
                <c:pt idx="20">
                  <c:v>3.4366687772070041</c:v>
                </c:pt>
                <c:pt idx="21">
                  <c:v>3.3743771908832372</c:v>
                </c:pt>
                <c:pt idx="22">
                  <c:v>3.2760104821522926</c:v>
                </c:pt>
                <c:pt idx="23">
                  <c:v>3.2920667411050517</c:v>
                </c:pt>
                <c:pt idx="24">
                  <c:v>3.236108493599323</c:v>
                </c:pt>
                <c:pt idx="25">
                  <c:v>3.5921451944789911</c:v>
                </c:pt>
                <c:pt idx="26">
                  <c:v>3.4879956628804214</c:v>
                </c:pt>
                <c:pt idx="27">
                  <c:v>3.67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FDD-4FF5-97E6-DE18DB49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87861362174086211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April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16</xdr:row>
      <xdr:rowOff>10583</xdr:rowOff>
    </xdr:from>
    <xdr:to>
      <xdr:col>9</xdr:col>
      <xdr:colOff>129117</xdr:colOff>
      <xdr:row>28</xdr:row>
      <xdr:rowOff>96308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72F46C3-9206-4378-8493-9572390A9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148166</xdr:colOff>
      <xdr:row>1</xdr:row>
      <xdr:rowOff>21167</xdr:rowOff>
    </xdr:from>
    <xdr:to>
      <xdr:col>9</xdr:col>
      <xdr:colOff>127000</xdr:colOff>
      <xdr:row>13</xdr:row>
      <xdr:rowOff>127000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F6750509-8C9B-4716-9ADE-FEAD8EF4B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B184" t="str">
            <v>A</v>
          </cell>
          <cell r="D184">
            <v>3</v>
          </cell>
          <cell r="E184">
            <v>1.6431236896511763</v>
          </cell>
        </row>
        <row r="185"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B189" t="str">
            <v>S</v>
          </cell>
          <cell r="D189">
            <v>3</v>
          </cell>
          <cell r="E189">
            <v>2.4161171437785782</v>
          </cell>
        </row>
        <row r="190"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2.6601644204584431</v>
          </cell>
        </row>
        <row r="194">
          <cell r="B194" t="str">
            <v>F</v>
          </cell>
          <cell r="D194">
            <v>2.9</v>
          </cell>
          <cell r="E194">
            <v>2.727645856532007</v>
          </cell>
        </row>
        <row r="195"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B196" t="str">
            <v>A</v>
          </cell>
          <cell r="D196">
            <v>3.8606967831410941</v>
          </cell>
          <cell r="E196">
            <v>4.4000000000000004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D372" t="str">
            <v>A</v>
          </cell>
          <cell r="F372">
            <v>4.75</v>
          </cell>
          <cell r="L372">
            <v>3.67</v>
          </cell>
          <cell r="M372">
            <v>6.64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7" t="s">
        <v>96</v>
      </c>
      <c r="B1" s="258"/>
      <c r="C1" s="258"/>
      <c r="D1" s="258"/>
      <c r="E1" s="258"/>
      <c r="F1" s="258"/>
      <c r="G1" s="258"/>
      <c r="H1" s="259"/>
      <c r="I1" s="259"/>
      <c r="J1" s="259"/>
    </row>
    <row r="2" spans="1:12" ht="18">
      <c r="A2" s="268" t="s">
        <v>0</v>
      </c>
      <c r="B2" s="269"/>
      <c r="C2" s="269"/>
      <c r="D2" s="269"/>
      <c r="E2" s="269"/>
      <c r="F2" s="269"/>
      <c r="G2" s="269"/>
      <c r="H2" s="270"/>
      <c r="I2" s="270"/>
      <c r="J2" s="270"/>
    </row>
    <row r="3" spans="1:12" ht="16.5">
      <c r="A3" s="41"/>
      <c r="B3" s="260" t="s">
        <v>95</v>
      </c>
      <c r="C3" s="261"/>
      <c r="D3" s="262"/>
      <c r="E3" s="265" t="s">
        <v>1</v>
      </c>
      <c r="F3" s="266"/>
      <c r="G3" s="42" t="s">
        <v>2</v>
      </c>
      <c r="H3" s="263" t="s">
        <v>3</v>
      </c>
      <c r="I3" s="271"/>
      <c r="J3" s="271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73" t="s">
        <v>92</v>
      </c>
      <c r="B18" s="274"/>
      <c r="C18" s="274"/>
      <c r="D18" s="274"/>
      <c r="E18" s="274"/>
      <c r="F18" s="274"/>
      <c r="G18" s="274"/>
      <c r="H18" s="275"/>
      <c r="I18" s="275"/>
      <c r="J18" s="275"/>
      <c r="K18" s="82"/>
      <c r="L18" s="55"/>
    </row>
    <row r="19" spans="1:12" ht="16.5">
      <c r="A19" s="41"/>
      <c r="B19" s="260" t="s">
        <v>95</v>
      </c>
      <c r="C19" s="261"/>
      <c r="D19" s="262"/>
      <c r="E19" s="265" t="s">
        <v>1</v>
      </c>
      <c r="F19" s="266"/>
      <c r="G19" s="42" t="s">
        <v>2</v>
      </c>
      <c r="H19" s="263" t="s">
        <v>3</v>
      </c>
      <c r="I19" s="271"/>
      <c r="J19" s="271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72" t="s">
        <v>22</v>
      </c>
      <c r="B30" s="272"/>
      <c r="C30" s="272"/>
      <c r="D30" s="272"/>
      <c r="E30" s="272"/>
      <c r="F30" s="272"/>
      <c r="G30" s="272"/>
      <c r="H30" s="272"/>
      <c r="I30" s="272"/>
      <c r="J30" s="272"/>
      <c r="K30" s="82"/>
      <c r="L30" s="55"/>
    </row>
    <row r="31" spans="1:12" ht="15.75">
      <c r="A31" s="41"/>
      <c r="B31" s="260" t="s">
        <v>95</v>
      </c>
      <c r="C31" s="261"/>
      <c r="D31" s="262"/>
      <c r="E31" s="263" t="s">
        <v>23</v>
      </c>
      <c r="F31" s="267"/>
      <c r="G31" s="42" t="s">
        <v>2</v>
      </c>
      <c r="H31" s="263" t="s">
        <v>3</v>
      </c>
      <c r="I31" s="264"/>
      <c r="J31" s="264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opLeftCell="A22" zoomScale="80" zoomScaleNormal="80" workbookViewId="0">
      <selection activeCell="J42" sqref="J42"/>
    </sheetView>
  </sheetViews>
  <sheetFormatPr defaultRowHeight="15"/>
  <cols>
    <col min="1" max="1" width="55.85546875" style="104" customWidth="1"/>
    <col min="2" max="2" width="13.5703125" style="103" bestFit="1" customWidth="1"/>
    <col min="3" max="4" width="13.5703125" style="104" bestFit="1" customWidth="1"/>
    <col min="5" max="5" width="12.28515625" style="104" bestFit="1" customWidth="1"/>
    <col min="6" max="6" width="12.28515625" style="104" customWidth="1"/>
    <col min="7" max="7" width="8.7109375" style="104" customWidth="1"/>
    <col min="8" max="8" width="10" style="104" customWidth="1"/>
    <col min="9" max="9" width="10.42578125" style="104" customWidth="1"/>
    <col min="10" max="10" width="12" style="104" customWidth="1"/>
    <col min="11" max="11" width="11.85546875" style="104" customWidth="1"/>
    <col min="12" max="12" width="11.42578125" style="149" customWidth="1"/>
    <col min="13" max="15" width="5.28515625" style="104" customWidth="1"/>
    <col min="16" max="24" width="6.42578125" style="104" customWidth="1"/>
    <col min="25" max="46" width="9.140625" style="104"/>
    <col min="47" max="47" width="9.140625" style="104" customWidth="1"/>
    <col min="48" max="16384" width="9.140625" style="104"/>
  </cols>
  <sheetData>
    <row r="1" spans="1:24" ht="20.25" thickBot="1">
      <c r="A1" s="276" t="s">
        <v>98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24" ht="16.5">
      <c r="A2" s="279" t="s">
        <v>120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24" ht="15.75" customHeight="1">
      <c r="A3" s="153"/>
      <c r="B3" s="285" t="s">
        <v>95</v>
      </c>
      <c r="C3" s="286"/>
      <c r="D3" s="287"/>
      <c r="E3" s="277" t="s">
        <v>1</v>
      </c>
      <c r="F3" s="278"/>
      <c r="G3" s="154" t="s">
        <v>2</v>
      </c>
      <c r="H3" s="288" t="s">
        <v>93</v>
      </c>
      <c r="I3" s="289"/>
      <c r="J3" s="290"/>
    </row>
    <row r="4" spans="1:24" ht="17.25" thickBot="1">
      <c r="A4" s="141"/>
      <c r="B4" s="146">
        <v>43949</v>
      </c>
      <c r="C4" s="146">
        <v>44283</v>
      </c>
      <c r="D4" s="146">
        <v>44307</v>
      </c>
      <c r="E4" s="205" t="s">
        <v>4</v>
      </c>
      <c r="F4" s="205" t="s">
        <v>5</v>
      </c>
      <c r="G4" s="205" t="s">
        <v>4</v>
      </c>
      <c r="H4" s="198">
        <v>44248</v>
      </c>
      <c r="I4" s="198">
        <v>44283</v>
      </c>
      <c r="J4" s="198">
        <v>44307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47169.309185814302</v>
      </c>
      <c r="C6" s="175">
        <v>45288.296776558869</v>
      </c>
      <c r="D6" s="175">
        <v>52554.28076839172</v>
      </c>
      <c r="E6" s="175">
        <v>7265.9839918328507</v>
      </c>
      <c r="F6" s="175">
        <v>5384.9715825774183</v>
      </c>
      <c r="G6" s="175">
        <v>16.043844677315633</v>
      </c>
      <c r="H6" s="176">
        <v>4.274161360447863</v>
      </c>
      <c r="I6" s="177">
        <v>14.608891485357972</v>
      </c>
      <c r="J6" s="178">
        <v>11.416261284142124</v>
      </c>
      <c r="K6" s="149"/>
      <c r="M6" s="149"/>
      <c r="N6" s="149"/>
      <c r="O6" s="149"/>
      <c r="P6" s="149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127233.47611766795</v>
      </c>
      <c r="C7" s="175">
        <v>139207.75044647144</v>
      </c>
      <c r="D7" s="175">
        <v>133514.24923320522</v>
      </c>
      <c r="E7" s="175">
        <v>-5693.5012132662232</v>
      </c>
      <c r="F7" s="175">
        <v>6280.7731155372749</v>
      </c>
      <c r="G7" s="175">
        <v>-4.0899311963635938</v>
      </c>
      <c r="H7" s="176">
        <v>8.089996207688273</v>
      </c>
      <c r="I7" s="177">
        <v>8.8732708517550662</v>
      </c>
      <c r="J7" s="178">
        <v>4.9364155623074453</v>
      </c>
      <c r="K7" s="149"/>
      <c r="M7" s="149"/>
      <c r="N7" s="149"/>
      <c r="O7" s="149"/>
      <c r="P7" s="149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17768.490803246023</v>
      </c>
      <c r="C8" s="179">
        <v>28373.089938589881</v>
      </c>
      <c r="D8" s="179">
        <v>22722.696639410497</v>
      </c>
      <c r="E8" s="179">
        <v>-5650.3932991793845</v>
      </c>
      <c r="F8" s="179">
        <v>4954.205836164474</v>
      </c>
      <c r="G8" s="179">
        <v>-19.91462090103326</v>
      </c>
      <c r="H8" s="180">
        <v>70.590932022232977</v>
      </c>
      <c r="I8" s="181">
        <v>66.436558797324352</v>
      </c>
      <c r="J8" s="182">
        <v>27.881973156996651</v>
      </c>
      <c r="K8" s="149"/>
      <c r="M8" s="149"/>
      <c r="N8" s="149"/>
      <c r="O8" s="149"/>
      <c r="P8" s="149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109464.98531442192</v>
      </c>
      <c r="C9" s="175">
        <v>110834.66050788155</v>
      </c>
      <c r="D9" s="175">
        <v>110791.55259379472</v>
      </c>
      <c r="E9" s="175">
        <v>-43.107914086824167</v>
      </c>
      <c r="F9" s="175">
        <v>1326.5672793728008</v>
      </c>
      <c r="G9" s="175">
        <v>-3.8893892839382715E-2</v>
      </c>
      <c r="H9" s="176">
        <v>9.1101726645746339E-2</v>
      </c>
      <c r="I9" s="177">
        <v>1.7920941932487722E-2</v>
      </c>
      <c r="J9" s="178">
        <v>1.2118644839374184</v>
      </c>
      <c r="K9" s="149"/>
      <c r="M9" s="149"/>
      <c r="N9" s="149"/>
      <c r="O9" s="149"/>
      <c r="P9" s="149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5500.9935918491801</v>
      </c>
      <c r="C10" s="179">
        <v>4628.3385542239675</v>
      </c>
      <c r="D10" s="179">
        <v>4755.5218785204343</v>
      </c>
      <c r="E10" s="179">
        <v>127.18332429646671</v>
      </c>
      <c r="F10" s="179">
        <v>-745.47171332874586</v>
      </c>
      <c r="G10" s="179">
        <v>2.7479261252484548</v>
      </c>
      <c r="H10" s="180">
        <v>-25.599691761379944</v>
      </c>
      <c r="I10" s="181">
        <v>-18.430494843627486</v>
      </c>
      <c r="J10" s="182">
        <v>-13.551583016444724</v>
      </c>
      <c r="K10" s="149"/>
      <c r="M10" s="149"/>
      <c r="N10" s="149"/>
      <c r="O10" s="149"/>
      <c r="P10" s="149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299.31523195000005</v>
      </c>
      <c r="C11" s="179">
        <v>259.46110117000001</v>
      </c>
      <c r="D11" s="179">
        <v>164.48106045</v>
      </c>
      <c r="E11" s="179">
        <v>-94.980040720000005</v>
      </c>
      <c r="F11" s="179">
        <v>-134.83417150000005</v>
      </c>
      <c r="G11" s="179">
        <v>-36.606659068238777</v>
      </c>
      <c r="H11" s="180">
        <v>-40.798024108002096</v>
      </c>
      <c r="I11" s="181">
        <v>-1.7675612820827808</v>
      </c>
      <c r="J11" s="182">
        <v>-45.047547571024978</v>
      </c>
      <c r="K11" s="149"/>
      <c r="M11" s="149"/>
      <c r="N11" s="149"/>
      <c r="O11" s="149"/>
      <c r="P11" s="149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625.72745880418188</v>
      </c>
      <c r="C12" s="179">
        <v>441.14862664097501</v>
      </c>
      <c r="D12" s="179">
        <v>351.02703838273499</v>
      </c>
      <c r="E12" s="179">
        <v>-90.121588258240024</v>
      </c>
      <c r="F12" s="179">
        <v>-274.70042042144689</v>
      </c>
      <c r="G12" s="179">
        <v>-20.428849330088624</v>
      </c>
      <c r="H12" s="180">
        <v>-56.209188208183782</v>
      </c>
      <c r="I12" s="181">
        <v>-56.079588703349003</v>
      </c>
      <c r="J12" s="182">
        <v>-43.900969432670031</v>
      </c>
      <c r="K12" s="149"/>
      <c r="M12" s="149"/>
      <c r="N12" s="149"/>
      <c r="O12" s="149"/>
      <c r="P12" s="149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109</v>
      </c>
      <c r="B13" s="175">
        <v>103038.94903181856</v>
      </c>
      <c r="C13" s="175">
        <v>105505.71222584661</v>
      </c>
      <c r="D13" s="175">
        <v>105520.52261644155</v>
      </c>
      <c r="E13" s="175">
        <v>14.810390594939236</v>
      </c>
      <c r="F13" s="175">
        <v>2481.5735846229945</v>
      </c>
      <c r="G13" s="175">
        <v>1.4037524871852725E-2</v>
      </c>
      <c r="H13" s="176">
        <v>2.3237801254968531</v>
      </c>
      <c r="I13" s="177">
        <v>1.5726756781784417</v>
      </c>
      <c r="J13" s="178">
        <v>2.4083840217126635</v>
      </c>
      <c r="K13" s="149"/>
      <c r="M13" s="149"/>
      <c r="N13" s="149"/>
      <c r="O13" s="149"/>
      <c r="P13" s="149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43895.243686090798</v>
      </c>
      <c r="C14" s="179">
        <v>44657.55836740449</v>
      </c>
      <c r="D14" s="179">
        <v>44315.604611397066</v>
      </c>
      <c r="E14" s="179">
        <v>-341.95375600742409</v>
      </c>
      <c r="F14" s="179">
        <v>420.36092530626775</v>
      </c>
      <c r="G14" s="179">
        <v>-0.76572425477030492</v>
      </c>
      <c r="H14" s="180">
        <v>2.04680176670891</v>
      </c>
      <c r="I14" s="181">
        <v>0.78659035216388418</v>
      </c>
      <c r="J14" s="182">
        <v>0.95764572652198865</v>
      </c>
      <c r="K14" s="149"/>
      <c r="M14" s="149"/>
      <c r="N14" s="149"/>
      <c r="O14" s="149"/>
      <c r="P14" s="149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59143.705345727758</v>
      </c>
      <c r="C15" s="179">
        <v>60848.153858442121</v>
      </c>
      <c r="D15" s="179">
        <v>61204.918005044485</v>
      </c>
      <c r="E15" s="179">
        <v>356.76414660236333</v>
      </c>
      <c r="F15" s="179">
        <v>2061.2126593167268</v>
      </c>
      <c r="G15" s="179">
        <v>0.58631876890191847</v>
      </c>
      <c r="H15" s="180">
        <v>2.5311894391420822</v>
      </c>
      <c r="I15" s="181">
        <v>2.1574449274580019</v>
      </c>
      <c r="J15" s="182">
        <v>3.4850921958098411</v>
      </c>
      <c r="K15" s="149"/>
      <c r="M15" s="149"/>
      <c r="N15" s="149"/>
      <c r="O15" s="149"/>
      <c r="P15" s="149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53512.255701507995</v>
      </c>
      <c r="C16" s="175">
        <v>57126.937411691018</v>
      </c>
      <c r="D16" s="175">
        <v>61422.579823370019</v>
      </c>
      <c r="E16" s="175">
        <v>4295.6424116790004</v>
      </c>
      <c r="F16" s="175">
        <v>7910.3241218620242</v>
      </c>
      <c r="G16" s="175">
        <v>7.5194691091560202</v>
      </c>
      <c r="H16" s="176">
        <v>0.93290390205503115</v>
      </c>
      <c r="I16" s="177">
        <v>12.049493276054918</v>
      </c>
      <c r="J16" s="178">
        <v>14.782266264359905</v>
      </c>
      <c r="K16" s="149"/>
      <c r="L16" s="149"/>
      <c r="M16" s="149"/>
      <c r="N16" s="149"/>
      <c r="O16" s="149"/>
      <c r="P16" s="149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120890.58775454602</v>
      </c>
      <c r="C17" s="183">
        <v>127369.16729333333</v>
      </c>
      <c r="D17" s="183">
        <v>124646.00678042322</v>
      </c>
      <c r="E17" s="185">
        <v>-2723.1605129101081</v>
      </c>
      <c r="F17" s="183">
        <v>3755.4190258771996</v>
      </c>
      <c r="G17" s="183">
        <v>-2.1380060581212916</v>
      </c>
      <c r="H17" s="184">
        <v>10.012910112723986</v>
      </c>
      <c r="I17" s="185">
        <v>9.4292280553250833</v>
      </c>
      <c r="J17" s="186">
        <v>3.1064610534462247</v>
      </c>
      <c r="K17" s="149"/>
      <c r="M17" s="149"/>
      <c r="N17" s="149"/>
      <c r="O17" s="149"/>
      <c r="P17" s="149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0"/>
      <c r="F18" s="152"/>
      <c r="G18" s="152"/>
      <c r="H18" s="152"/>
      <c r="I18" s="152"/>
      <c r="J18" s="152"/>
      <c r="K18" s="149"/>
      <c r="M18" s="149"/>
      <c r="N18" s="149"/>
      <c r="O18" s="149"/>
      <c r="P18" s="149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82" t="s">
        <v>121</v>
      </c>
      <c r="B19" s="283"/>
      <c r="C19" s="283"/>
      <c r="D19" s="283"/>
      <c r="E19" s="283"/>
      <c r="F19" s="283"/>
      <c r="G19" s="283"/>
      <c r="H19" s="283"/>
      <c r="I19" s="283"/>
      <c r="J19" s="284"/>
      <c r="K19" s="149"/>
      <c r="M19" s="149"/>
      <c r="N19" s="149"/>
      <c r="O19" s="149"/>
      <c r="P19" s="149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85" t="str">
        <f>B3</f>
        <v>N$ Million</v>
      </c>
      <c r="C20" s="286"/>
      <c r="D20" s="287"/>
      <c r="E20" s="277" t="s">
        <v>1</v>
      </c>
      <c r="F20" s="278"/>
      <c r="G20" s="212" t="s">
        <v>2</v>
      </c>
      <c r="H20" s="285" t="str">
        <f>H3</f>
        <v>Annual percentage change</v>
      </c>
      <c r="I20" s="286"/>
      <c r="J20" s="291"/>
      <c r="K20" s="149"/>
      <c r="M20" s="149"/>
      <c r="N20" s="149"/>
      <c r="O20" s="149"/>
      <c r="P20" s="149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43949</v>
      </c>
      <c r="C21" s="145">
        <f>C4</f>
        <v>44283</v>
      </c>
      <c r="D21" s="145">
        <f>D4</f>
        <v>44307</v>
      </c>
      <c r="E21" s="205" t="s">
        <v>4</v>
      </c>
      <c r="F21" s="205" t="s">
        <v>5</v>
      </c>
      <c r="G21" s="205" t="s">
        <v>4</v>
      </c>
      <c r="H21" s="198">
        <f>H4</f>
        <v>44248</v>
      </c>
      <c r="I21" s="198">
        <f>I4</f>
        <v>44283</v>
      </c>
      <c r="J21" s="199">
        <f>J4</f>
        <v>44307</v>
      </c>
      <c r="K21" s="149"/>
      <c r="M21" s="149"/>
      <c r="N21" s="149"/>
      <c r="O21" s="149"/>
      <c r="P21" s="149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49"/>
      <c r="M22" s="149"/>
      <c r="N22" s="149"/>
      <c r="O22" s="149"/>
      <c r="P22" s="149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120890.58775454602</v>
      </c>
      <c r="C23" s="187">
        <v>127369.16729333333</v>
      </c>
      <c r="D23" s="187">
        <v>124646.00678042322</v>
      </c>
      <c r="E23" s="187">
        <v>-2723.1605129101081</v>
      </c>
      <c r="F23" s="187">
        <v>3755.4190258771996</v>
      </c>
      <c r="G23" s="188">
        <v>-2.1380060581212916</v>
      </c>
      <c r="H23" s="188">
        <v>10.012910112723986</v>
      </c>
      <c r="I23" s="188">
        <v>9.4292280553250833</v>
      </c>
      <c r="J23" s="189">
        <v>3.1064610534462247</v>
      </c>
      <c r="K23" s="149"/>
      <c r="M23" s="149"/>
      <c r="N23" s="149"/>
      <c r="O23" s="149"/>
      <c r="P23" s="149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2865.2527834757902</v>
      </c>
      <c r="C24" s="190">
        <v>2779.3753051882322</v>
      </c>
      <c r="D24" s="190">
        <v>2929.2416750872999</v>
      </c>
      <c r="E24" s="190">
        <v>149.86636989906765</v>
      </c>
      <c r="F24" s="190">
        <v>63.988891611509644</v>
      </c>
      <c r="G24" s="191">
        <v>5.3920882731926696</v>
      </c>
      <c r="H24" s="191">
        <v>15.755180333279057</v>
      </c>
      <c r="I24" s="191">
        <v>6.1614346739124386</v>
      </c>
      <c r="J24" s="192">
        <v>2.2332721210686941</v>
      </c>
      <c r="K24" s="149"/>
      <c r="M24" s="149"/>
      <c r="N24" s="149"/>
      <c r="O24" s="149"/>
      <c r="P24" s="149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58411.182934474957</v>
      </c>
      <c r="C25" s="190">
        <v>63209.685217729086</v>
      </c>
      <c r="D25" s="190">
        <v>60664.477696090733</v>
      </c>
      <c r="E25" s="190">
        <v>-2545.2075216383528</v>
      </c>
      <c r="F25" s="190">
        <v>2253.2947616157762</v>
      </c>
      <c r="G25" s="191">
        <v>-4.0266100248264962</v>
      </c>
      <c r="H25" s="191">
        <v>17.130198008238054</v>
      </c>
      <c r="I25" s="191">
        <v>15.496675019721025</v>
      </c>
      <c r="J25" s="192">
        <v>3.8576427464985557</v>
      </c>
      <c r="K25" s="149"/>
      <c r="M25" s="149"/>
      <c r="N25" s="149"/>
      <c r="O25" s="149"/>
      <c r="P25" s="149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59614.152036595267</v>
      </c>
      <c r="C26" s="190">
        <v>61380.106770416009</v>
      </c>
      <c r="D26" s="190">
        <v>61052.287409245189</v>
      </c>
      <c r="E26" s="190">
        <v>-327.81936117081932</v>
      </c>
      <c r="F26" s="190">
        <v>1438.1353726499219</v>
      </c>
      <c r="G26" s="191">
        <v>-0.53408079330488079</v>
      </c>
      <c r="H26" s="191">
        <v>3.654028885611325</v>
      </c>
      <c r="I26" s="191">
        <v>3.9504584707709824</v>
      </c>
      <c r="J26" s="192">
        <v>2.4124059866977348</v>
      </c>
      <c r="K26" s="149"/>
      <c r="M26" s="149"/>
      <c r="N26" s="149"/>
      <c r="O26" s="149"/>
      <c r="P26" s="149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49"/>
      <c r="M27" s="149"/>
      <c r="N27" s="149"/>
      <c r="O27" s="149"/>
      <c r="P27" s="149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49"/>
      <c r="M28" s="149"/>
      <c r="N28" s="149"/>
      <c r="O28" s="149"/>
      <c r="P28" s="149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9" t="s">
        <v>22</v>
      </c>
      <c r="B29" s="280"/>
      <c r="C29" s="280"/>
      <c r="D29" s="280"/>
      <c r="E29" s="280"/>
      <c r="F29" s="280"/>
      <c r="G29" s="280"/>
      <c r="H29" s="280"/>
      <c r="I29" s="280"/>
      <c r="J29" s="281"/>
      <c r="K29" s="149"/>
      <c r="M29" s="149"/>
      <c r="N29" s="149"/>
      <c r="O29" s="149"/>
      <c r="P29" s="149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85" t="str">
        <f>B3</f>
        <v>N$ Million</v>
      </c>
      <c r="C30" s="286"/>
      <c r="D30" s="287"/>
      <c r="E30" s="277" t="s">
        <v>1</v>
      </c>
      <c r="F30" s="278"/>
      <c r="G30" s="169" t="s">
        <v>2</v>
      </c>
      <c r="H30" s="285" t="str">
        <f>H3</f>
        <v>Annual percentage change</v>
      </c>
      <c r="I30" s="286"/>
      <c r="J30" s="291"/>
      <c r="K30" s="149"/>
      <c r="M30" s="149"/>
      <c r="N30" s="149"/>
      <c r="O30" s="149"/>
      <c r="P30" s="149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43949</v>
      </c>
      <c r="C31" s="146">
        <f>C4</f>
        <v>44283</v>
      </c>
      <c r="D31" s="145">
        <f>D4</f>
        <v>44307</v>
      </c>
      <c r="E31" s="145" t="s">
        <v>4</v>
      </c>
      <c r="F31" s="145" t="s">
        <v>5</v>
      </c>
      <c r="G31" s="145" t="s">
        <v>4</v>
      </c>
      <c r="H31" s="145">
        <f>H4</f>
        <v>44248</v>
      </c>
      <c r="I31" s="145">
        <f>I4</f>
        <v>44283</v>
      </c>
      <c r="J31" s="210">
        <f>J4</f>
        <v>44307</v>
      </c>
      <c r="K31" s="149"/>
      <c r="M31" s="149"/>
      <c r="N31" s="149"/>
      <c r="O31" s="149"/>
      <c r="P31" s="149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49"/>
      <c r="M32" s="149"/>
      <c r="N32" s="149"/>
      <c r="O32" s="149"/>
      <c r="P32" s="149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102415.61167042852</v>
      </c>
      <c r="C33" s="195">
        <v>105265.24353055672</v>
      </c>
      <c r="D33" s="195">
        <v>105223.89428997594</v>
      </c>
      <c r="E33" s="195">
        <v>-41.349240580777405</v>
      </c>
      <c r="F33" s="195">
        <v>2808.282619547419</v>
      </c>
      <c r="G33" s="128">
        <v>-3.9281000256053744E-2</v>
      </c>
      <c r="H33" s="128">
        <v>1.7568301954437686</v>
      </c>
      <c r="I33" s="128">
        <v>1.5527999252791034</v>
      </c>
      <c r="J33" s="131">
        <v>2.7420454496570557</v>
      </c>
      <c r="K33" s="149"/>
      <c r="M33" s="149"/>
      <c r="N33" s="149"/>
      <c r="O33" s="149"/>
      <c r="P33" s="149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5500.9925908491805</v>
      </c>
      <c r="C34" s="196">
        <v>4628.3375532239679</v>
      </c>
      <c r="D34" s="196">
        <v>4755.5208775204346</v>
      </c>
      <c r="E34" s="196">
        <v>127.18332429646671</v>
      </c>
      <c r="F34" s="196">
        <v>-745.47171332874586</v>
      </c>
      <c r="G34" s="128">
        <v>2.7479267195598993</v>
      </c>
      <c r="H34" s="129">
        <v>-25.599695894829978</v>
      </c>
      <c r="I34" s="129">
        <v>-18.430498095053366</v>
      </c>
      <c r="J34" s="130">
        <v>-13.551585482387793</v>
      </c>
      <c r="K34" s="149"/>
      <c r="M34" s="149"/>
      <c r="N34" s="149"/>
      <c r="O34" s="149"/>
      <c r="P34" s="149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42921.546294590771</v>
      </c>
      <c r="C35" s="195">
        <v>44137.144823915572</v>
      </c>
      <c r="D35" s="195">
        <v>43801.435941354182</v>
      </c>
      <c r="E35" s="195">
        <v>-335.70888256139006</v>
      </c>
      <c r="F35" s="195">
        <v>879.88964676341129</v>
      </c>
      <c r="G35" s="128">
        <v>-0.76060398537489959</v>
      </c>
      <c r="H35" s="128">
        <v>1.5650913606247585</v>
      </c>
      <c r="I35" s="128">
        <v>1.2491601988598555</v>
      </c>
      <c r="J35" s="131">
        <v>2.0499952185420223</v>
      </c>
      <c r="K35" s="149"/>
      <c r="M35" s="149"/>
      <c r="N35" s="149"/>
      <c r="O35" s="149"/>
      <c r="P35" s="149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4">
        <v>39113.499755706034</v>
      </c>
      <c r="C36" s="234">
        <v>40645.633062825989</v>
      </c>
      <c r="D36" s="234">
        <v>40421.815120805113</v>
      </c>
      <c r="E36" s="234">
        <v>-223.81794202087622</v>
      </c>
      <c r="F36" s="234">
        <v>1308.3153650990789</v>
      </c>
      <c r="G36" s="235">
        <v>-0.55065679915703925</v>
      </c>
      <c r="H36" s="235">
        <v>2.6013975073564235</v>
      </c>
      <c r="I36" s="235">
        <v>2.3132739117945302</v>
      </c>
      <c r="J36" s="236">
        <v>3.3449202277232088</v>
      </c>
      <c r="K36" s="149"/>
      <c r="M36" s="149"/>
      <c r="N36" s="149"/>
      <c r="O36" s="149"/>
      <c r="P36" s="149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37">
        <v>12715.892997033559</v>
      </c>
      <c r="C37" s="237">
        <v>12416.386051492767</v>
      </c>
      <c r="D37" s="237">
        <v>12460.846558822228</v>
      </c>
      <c r="E37" s="237">
        <v>44.460507329460597</v>
      </c>
      <c r="F37" s="237">
        <v>-255.04643821133141</v>
      </c>
      <c r="G37" s="238">
        <v>0.35807929251777182</v>
      </c>
      <c r="H37" s="238">
        <v>-3.3205719187829033</v>
      </c>
      <c r="I37" s="238">
        <v>-3.6337641701692576</v>
      </c>
      <c r="J37" s="239">
        <v>-2.0057296665741831</v>
      </c>
      <c r="K37" s="149"/>
      <c r="M37" s="149"/>
      <c r="N37" s="149"/>
      <c r="O37" s="149"/>
      <c r="P37" s="149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37">
        <v>16464.434829381644</v>
      </c>
      <c r="C38" s="237">
        <v>17060.157066720181</v>
      </c>
      <c r="D38" s="237">
        <v>16685.988357249174</v>
      </c>
      <c r="E38" s="237">
        <v>-374.16870947100688</v>
      </c>
      <c r="F38" s="237">
        <v>221.55352786753065</v>
      </c>
      <c r="G38" s="238">
        <v>-2.1932313284554112</v>
      </c>
      <c r="H38" s="238">
        <v>1.4077602737679626</v>
      </c>
      <c r="I38" s="238">
        <v>0.62347251494779243</v>
      </c>
      <c r="J38" s="239">
        <v>1.34564915324124</v>
      </c>
      <c r="K38" s="149"/>
      <c r="M38" s="149"/>
      <c r="N38" s="149"/>
      <c r="O38" s="149"/>
      <c r="P38" s="149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37">
        <v>9933.1719292908274</v>
      </c>
      <c r="C39" s="237">
        <v>11169.089944613042</v>
      </c>
      <c r="D39" s="237">
        <v>11274.980204733707</v>
      </c>
      <c r="E39" s="237">
        <v>105.89026012066461</v>
      </c>
      <c r="F39" s="237">
        <v>1341.8082754428797</v>
      </c>
      <c r="G39" s="238">
        <v>0.94806524654890723</v>
      </c>
      <c r="H39" s="238">
        <v>11.966238320784896</v>
      </c>
      <c r="I39" s="238">
        <v>12.960406951471867</v>
      </c>
      <c r="J39" s="239">
        <v>13.508356494728233</v>
      </c>
      <c r="K39" s="149"/>
      <c r="M39" s="149"/>
      <c r="N39" s="149"/>
      <c r="O39" s="149"/>
      <c r="P39" s="149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128</v>
      </c>
      <c r="B40" s="234">
        <v>3808.0465388847347</v>
      </c>
      <c r="C40" s="234">
        <v>3491.5117610895832</v>
      </c>
      <c r="D40" s="234">
        <v>3379.6208205490725</v>
      </c>
      <c r="E40" s="234">
        <v>-111.89094054051066</v>
      </c>
      <c r="F40" s="234">
        <v>-428.42571833566217</v>
      </c>
      <c r="G40" s="235">
        <v>-3.2046559827595473</v>
      </c>
      <c r="H40" s="235">
        <v>-9.1156523005163024</v>
      </c>
      <c r="I40" s="235">
        <v>-9.6856938479332939</v>
      </c>
      <c r="J40" s="236">
        <v>-11.250537879748066</v>
      </c>
      <c r="K40" s="149"/>
      <c r="M40" s="149"/>
      <c r="N40" s="149"/>
      <c r="O40" s="149"/>
      <c r="P40" s="149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0"/>
      <c r="C41" s="240"/>
      <c r="D41" s="240"/>
      <c r="E41" s="234"/>
      <c r="F41" s="234"/>
      <c r="G41" s="235"/>
      <c r="H41" s="241"/>
      <c r="I41" s="241"/>
      <c r="J41" s="242"/>
      <c r="K41" s="149"/>
      <c r="M41" s="149"/>
      <c r="N41" s="149"/>
      <c r="O41" s="149"/>
      <c r="P41" s="149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124</v>
      </c>
      <c r="B42" s="234">
        <v>58732.726358597763</v>
      </c>
      <c r="C42" s="234">
        <v>60669.217008772117</v>
      </c>
      <c r="D42" s="234">
        <v>61030.141164174485</v>
      </c>
      <c r="E42" s="234">
        <v>360.92415540236834</v>
      </c>
      <c r="F42" s="234">
        <v>2297.4148055767218</v>
      </c>
      <c r="G42" s="235">
        <v>0.59490491751390095</v>
      </c>
      <c r="H42" s="235">
        <v>2.5769394174232572</v>
      </c>
      <c r="I42" s="235">
        <v>2.5706539543260938</v>
      </c>
      <c r="J42" s="236">
        <v>3.911643385239187</v>
      </c>
      <c r="K42" s="149"/>
      <c r="M42" s="149"/>
      <c r="N42" s="149"/>
      <c r="O42" s="149"/>
      <c r="P42" s="149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4">
        <v>52297.858249430428</v>
      </c>
      <c r="C43" s="234">
        <v>54249.632961847681</v>
      </c>
      <c r="D43" s="234">
        <v>54564.420538410457</v>
      </c>
      <c r="E43" s="234">
        <v>314.78757656277594</v>
      </c>
      <c r="F43" s="234">
        <v>2266.5622889800288</v>
      </c>
      <c r="G43" s="235">
        <v>0.58025752318759771</v>
      </c>
      <c r="H43" s="235">
        <v>3.4288375828679198</v>
      </c>
      <c r="I43" s="235">
        <v>3.344764094359693</v>
      </c>
      <c r="J43" s="236">
        <v>4.333948587664608</v>
      </c>
      <c r="K43" s="149"/>
      <c r="M43" s="149"/>
      <c r="N43" s="149"/>
      <c r="O43" s="149"/>
      <c r="P43" s="149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37">
        <v>40343.37033879853</v>
      </c>
      <c r="C44" s="237">
        <v>42183.521087070483</v>
      </c>
      <c r="D44" s="237">
        <v>42431.827395863533</v>
      </c>
      <c r="E44" s="237">
        <v>248.30630879304954</v>
      </c>
      <c r="F44" s="237">
        <v>2088.457057065003</v>
      </c>
      <c r="G44" s="238">
        <v>0.5886334340856223</v>
      </c>
      <c r="H44" s="238">
        <v>4.539185851581081</v>
      </c>
      <c r="I44" s="238">
        <v>4.4019708403401552</v>
      </c>
      <c r="J44" s="239">
        <v>5.1767044734398695</v>
      </c>
      <c r="K44" s="149"/>
      <c r="M44" s="149"/>
      <c r="N44" s="149"/>
      <c r="O44" s="149"/>
      <c r="P44" s="149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37">
        <v>9575.2068214777009</v>
      </c>
      <c r="C45" s="237">
        <v>9629.6672980530529</v>
      </c>
      <c r="D45" s="237">
        <v>9653.0385993108903</v>
      </c>
      <c r="E45" s="237">
        <v>23.371301257837331</v>
      </c>
      <c r="F45" s="237">
        <v>77.831777833189335</v>
      </c>
      <c r="G45" s="238">
        <v>0.24270102522194748</v>
      </c>
      <c r="H45" s="238">
        <v>-0.24741743394956472</v>
      </c>
      <c r="I45" s="238">
        <v>-0.61040617152758614</v>
      </c>
      <c r="J45" s="239">
        <v>0.81284696283121605</v>
      </c>
      <c r="K45" s="149"/>
      <c r="M45" s="149"/>
      <c r="N45" s="149"/>
      <c r="O45" s="149"/>
      <c r="P45" s="149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107</v>
      </c>
      <c r="B46" s="237">
        <v>2379.2810891541994</v>
      </c>
      <c r="C46" s="237">
        <v>2436.44457672415</v>
      </c>
      <c r="D46" s="237">
        <v>2479.5545432360336</v>
      </c>
      <c r="E46" s="237">
        <v>43.109966511883613</v>
      </c>
      <c r="F46" s="237">
        <v>100.27345408183419</v>
      </c>
      <c r="G46" s="238">
        <v>1.7693801420201254</v>
      </c>
      <c r="H46" s="238">
        <v>-0.31985004436342024</v>
      </c>
      <c r="I46" s="238">
        <v>1.5134165228780176</v>
      </c>
      <c r="J46" s="239">
        <v>4.214443368584071</v>
      </c>
      <c r="K46" s="149"/>
      <c r="M46" s="149"/>
      <c r="N46" s="149"/>
      <c r="O46" s="149"/>
      <c r="P46" s="149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127</v>
      </c>
      <c r="B47" s="234">
        <v>6434.8681091673343</v>
      </c>
      <c r="C47" s="234">
        <v>6419.5840469244367</v>
      </c>
      <c r="D47" s="234">
        <v>6465.7206257640255</v>
      </c>
      <c r="E47" s="234">
        <v>46.136578839588765</v>
      </c>
      <c r="F47" s="234">
        <v>30.852516596691203</v>
      </c>
      <c r="G47" s="235">
        <v>0.71868486341715254</v>
      </c>
      <c r="H47" s="235">
        <v>-4.0854261734298802</v>
      </c>
      <c r="I47" s="235">
        <v>-3.5355523733079224</v>
      </c>
      <c r="J47" s="236">
        <v>0.47945841427173264</v>
      </c>
      <c r="K47" s="149"/>
      <c r="M47" s="149"/>
      <c r="N47" s="149"/>
      <c r="O47" s="149"/>
      <c r="P47" s="149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3">
        <v>761.33901723999998</v>
      </c>
      <c r="C48" s="243">
        <v>458.88169786902506</v>
      </c>
      <c r="D48" s="243">
        <v>392.31718444726499</v>
      </c>
      <c r="E48" s="243">
        <v>-66.564513421760068</v>
      </c>
      <c r="F48" s="243">
        <v>-369.02183279273498</v>
      </c>
      <c r="G48" s="244">
        <v>-14.505811352005381</v>
      </c>
      <c r="H48" s="244">
        <v>-41.370263049061492</v>
      </c>
      <c r="I48" s="244">
        <v>-49.814246811078362</v>
      </c>
      <c r="J48" s="248">
        <v>-48.470106540777316</v>
      </c>
      <c r="K48" s="149"/>
      <c r="M48" s="149"/>
      <c r="N48" s="149"/>
      <c r="O48" s="149"/>
      <c r="P48" s="149"/>
      <c r="Q48" s="150"/>
      <c r="R48" s="150"/>
      <c r="S48" s="150"/>
      <c r="T48" s="150"/>
      <c r="U48" s="150"/>
      <c r="V48" s="150"/>
      <c r="W48" s="150"/>
      <c r="X48" s="150"/>
    </row>
    <row r="49" spans="3:21">
      <c r="E49" s="246"/>
      <c r="F49" s="246"/>
      <c r="K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3"/>
    </row>
    <row r="51" spans="3:21">
      <c r="C51" s="233"/>
    </row>
    <row r="52" spans="3:21">
      <c r="C52" s="233"/>
      <c r="H52" s="149"/>
      <c r="I52" s="149"/>
      <c r="J52" s="149"/>
    </row>
    <row r="53" spans="3:21">
      <c r="C53" s="233"/>
      <c r="H53" s="149"/>
      <c r="I53" s="149"/>
      <c r="J53" s="149"/>
    </row>
    <row r="54" spans="3:21">
      <c r="C54" s="233"/>
    </row>
    <row r="55" spans="3:21">
      <c r="C55" s="233"/>
    </row>
    <row r="56" spans="3:21">
      <c r="C56" s="233"/>
    </row>
    <row r="57" spans="3:21">
      <c r="C57" s="233"/>
    </row>
    <row r="58" spans="3:21">
      <c r="C58" s="233"/>
    </row>
    <row r="59" spans="3:21">
      <c r="C59" s="233"/>
    </row>
    <row r="60" spans="3:21">
      <c r="C60" s="233"/>
    </row>
    <row r="61" spans="3:21">
      <c r="C61" s="233"/>
    </row>
    <row r="62" spans="3:21">
      <c r="C62" s="233"/>
    </row>
    <row r="63" spans="3:21">
      <c r="C63" s="233"/>
    </row>
    <row r="64" spans="3:21">
      <c r="C64" s="233"/>
    </row>
    <row r="65" spans="3:3">
      <c r="C65" s="233"/>
    </row>
    <row r="66" spans="3:3">
      <c r="C66" s="233"/>
    </row>
    <row r="67" spans="3:3">
      <c r="C67" s="233"/>
    </row>
    <row r="68" spans="3:3">
      <c r="C68" s="233"/>
    </row>
    <row r="69" spans="3:3">
      <c r="C69" s="233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topLeftCell="A13" zoomScale="90" zoomScaleNormal="90" workbookViewId="0">
      <selection activeCell="C10" sqref="C10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  <col min="6" max="6" width="8.42578125" customWidth="1"/>
  </cols>
  <sheetData>
    <row r="1" spans="1:6" ht="15.75" thickBot="1">
      <c r="A1" s="32" t="s">
        <v>110</v>
      </c>
    </row>
    <row r="2" spans="1:6" ht="17.25" thickBot="1">
      <c r="A2" s="51" t="s">
        <v>36</v>
      </c>
      <c r="B2" s="197">
        <v>43918</v>
      </c>
      <c r="C2" s="197">
        <v>43942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3.75</v>
      </c>
      <c r="C4" s="102">
        <v>3.75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7.5</v>
      </c>
      <c r="C6" s="102">
        <v>7.5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8.5</v>
      </c>
      <c r="C8" s="102">
        <v>8.5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6.6532801900921701</v>
      </c>
      <c r="C10" s="102">
        <v>7.5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3.4879956628804214</v>
      </c>
      <c r="C12" s="102">
        <v>3.67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117</v>
      </c>
      <c r="B14" s="135">
        <f>B2</f>
        <v>43918</v>
      </c>
      <c r="C14" s="197">
        <f>C2</f>
        <v>43942</v>
      </c>
    </row>
    <row r="15" spans="1:6" ht="15.75">
      <c r="A15" s="52"/>
      <c r="B15" s="83"/>
      <c r="C15" s="83"/>
    </row>
    <row r="16" spans="1:6" ht="15.75">
      <c r="A16" s="52" t="s">
        <v>116</v>
      </c>
      <c r="B16" s="132">
        <v>34673.51393547</v>
      </c>
      <c r="C16" s="132">
        <v>41167.046245440004</v>
      </c>
      <c r="D16" s="247"/>
      <c r="E16" s="134"/>
      <c r="F16" s="134"/>
    </row>
    <row r="17" spans="1:7" ht="15.75">
      <c r="A17" s="52" t="s">
        <v>46</v>
      </c>
      <c r="B17" s="132">
        <v>2317.7762754200012</v>
      </c>
      <c r="C17" s="132">
        <f>C16-B16</f>
        <v>6493.5323099700036</v>
      </c>
      <c r="E17" s="216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43918</v>
      </c>
      <c r="C19" s="197">
        <f>C2</f>
        <v>43942</v>
      </c>
    </row>
    <row r="20" spans="1:7" ht="15.75">
      <c r="A20" s="52"/>
      <c r="B20" s="83"/>
      <c r="C20" s="83"/>
    </row>
    <row r="21" spans="1:7" ht="16.5">
      <c r="A21" s="53" t="s">
        <v>111</v>
      </c>
      <c r="B21" s="200">
        <v>14.9276</v>
      </c>
      <c r="C21" s="200">
        <v>14.3253</v>
      </c>
    </row>
    <row r="22" spans="1:7" ht="15.75">
      <c r="A22" s="52" t="s">
        <v>114</v>
      </c>
      <c r="B22" s="200">
        <v>6.6990005091240382E-2</v>
      </c>
      <c r="C22" s="200">
        <f>1/C21</f>
        <v>6.980656600559848E-2</v>
      </c>
      <c r="E22" s="137"/>
    </row>
    <row r="23" spans="1:7" ht="16.5">
      <c r="A23" s="53" t="s">
        <v>112</v>
      </c>
      <c r="B23" s="200">
        <v>20.53125</v>
      </c>
      <c r="C23" s="200">
        <v>19.965499999999999</v>
      </c>
    </row>
    <row r="24" spans="1:7" ht="15.75">
      <c r="A24" s="52" t="s">
        <v>115</v>
      </c>
      <c r="B24" s="200">
        <v>4.8706240487062402E-2</v>
      </c>
      <c r="C24" s="200">
        <f>1/C23</f>
        <v>5.0086399038341139E-2</v>
      </c>
      <c r="F24" s="103"/>
      <c r="G24" s="103"/>
    </row>
    <row r="25" spans="1:7" ht="16.5">
      <c r="A25" s="53" t="s">
        <v>47</v>
      </c>
      <c r="B25" s="200">
        <v>7.4150999999999998</v>
      </c>
      <c r="C25" s="200">
        <v>7.593</v>
      </c>
    </row>
    <row r="26" spans="1:7" ht="15.75">
      <c r="A26" s="52" t="s">
        <v>113</v>
      </c>
      <c r="B26" s="200">
        <v>0.13485994794406009</v>
      </c>
      <c r="C26" s="200">
        <f>1/C25</f>
        <v>0.13170025023047544</v>
      </c>
    </row>
    <row r="27" spans="1:7" ht="16.5">
      <c r="A27" s="53" t="s">
        <v>48</v>
      </c>
      <c r="B27" s="200">
        <v>17.502700000000001</v>
      </c>
      <c r="C27" s="200">
        <v>17.353000000000002</v>
      </c>
    </row>
    <row r="28" spans="1:7" ht="15.75">
      <c r="A28" s="52" t="s">
        <v>49</v>
      </c>
      <c r="B28" s="200">
        <v>5.7134042176349931E-2</v>
      </c>
      <c r="C28" s="200">
        <f>1/C27</f>
        <v>5.7626923298565086E-2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43918</v>
      </c>
      <c r="C30" s="197">
        <f>C2</f>
        <v>43942</v>
      </c>
    </row>
    <row r="31" spans="1:7" ht="15.75">
      <c r="A31" s="52"/>
      <c r="B31" s="84"/>
      <c r="C31" s="245"/>
    </row>
    <row r="32" spans="1:7" ht="15.75">
      <c r="A32" s="52" t="s">
        <v>43</v>
      </c>
      <c r="B32" s="16">
        <v>3.1325787630817672</v>
      </c>
      <c r="C32" s="16">
        <v>3.8606967831410941</v>
      </c>
    </row>
    <row r="33" spans="1:4" ht="15.75">
      <c r="A33" s="52" t="s">
        <v>44</v>
      </c>
      <c r="B33" s="16">
        <v>1.8077752114721051</v>
      </c>
      <c r="C33" s="16">
        <v>2.175350412220169</v>
      </c>
      <c r="D33" s="133"/>
    </row>
    <row r="34" spans="1:4" ht="16.5" thickBot="1">
      <c r="A34" s="54" t="s">
        <v>45</v>
      </c>
      <c r="B34" s="85">
        <v>0.49159912025147889</v>
      </c>
      <c r="C34" s="85">
        <v>0.36104825980585531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90" zoomScaleNormal="90" workbookViewId="0">
      <selection activeCell="M16" sqref="M16"/>
    </sheetView>
  </sheetViews>
  <sheetFormatPr defaultRowHeight="15"/>
  <cols>
    <col min="1" max="16384" width="9.140625" style="214"/>
  </cols>
  <sheetData>
    <row r="1" spans="2:2">
      <c r="B1" s="213" t="s">
        <v>118</v>
      </c>
    </row>
    <row r="15" spans="2:2">
      <c r="B15" s="213" t="s">
        <v>119</v>
      </c>
    </row>
    <row r="30" spans="2:2">
      <c r="B30" s="215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tabSelected="1" zoomScale="80" zoomScaleNormal="80" workbookViewId="0">
      <selection activeCell="K40" sqref="K40"/>
    </sheetView>
  </sheetViews>
  <sheetFormatPr defaultRowHeight="12.75"/>
  <cols>
    <col min="1" max="1" width="52.42578125" style="104" customWidth="1"/>
    <col min="2" max="6" width="12.28515625" style="104" customWidth="1"/>
    <col min="7" max="7" width="10.42578125" style="104" customWidth="1"/>
    <col min="8" max="10" width="12.28515625" style="104" customWidth="1"/>
    <col min="11" max="11" width="11" style="149" customWidth="1"/>
    <col min="12" max="12" width="9.85546875" style="149" customWidth="1"/>
    <col min="13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92" t="s">
        <v>98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27" ht="19.5" customHeight="1">
      <c r="A2" s="294" t="s">
        <v>122</v>
      </c>
      <c r="B2" s="295"/>
      <c r="C2" s="295"/>
      <c r="D2" s="295"/>
      <c r="E2" s="295"/>
      <c r="F2" s="295"/>
      <c r="G2" s="295"/>
      <c r="H2" s="295"/>
      <c r="I2" s="295"/>
      <c r="J2" s="296"/>
    </row>
    <row r="3" spans="1:27" ht="19.5" customHeight="1">
      <c r="A3" s="297"/>
      <c r="B3" s="298"/>
      <c r="C3" s="298"/>
      <c r="D3" s="298"/>
      <c r="E3" s="298"/>
      <c r="F3" s="298"/>
      <c r="G3" s="298"/>
      <c r="H3" s="298"/>
      <c r="I3" s="298"/>
      <c r="J3" s="299"/>
    </row>
    <row r="4" spans="1:27" ht="16.5">
      <c r="A4" s="114"/>
      <c r="B4" s="300" t="s">
        <v>95</v>
      </c>
      <c r="C4" s="302"/>
      <c r="D4" s="301"/>
      <c r="E4" s="300" t="s">
        <v>1</v>
      </c>
      <c r="F4" s="301"/>
      <c r="G4" s="115" t="s">
        <v>2</v>
      </c>
      <c r="H4" s="300" t="s">
        <v>93</v>
      </c>
      <c r="I4" s="302"/>
      <c r="J4" s="303"/>
    </row>
    <row r="5" spans="1:27" ht="17.25" thickBot="1">
      <c r="A5" s="116"/>
      <c r="B5" s="163">
        <v>43945</v>
      </c>
      <c r="C5" s="145">
        <v>44283</v>
      </c>
      <c r="D5" s="145">
        <v>44314</v>
      </c>
      <c r="E5" s="146" t="s">
        <v>4</v>
      </c>
      <c r="F5" s="138" t="s">
        <v>5</v>
      </c>
      <c r="G5" s="146" t="s">
        <v>4</v>
      </c>
      <c r="H5" s="198">
        <v>44248</v>
      </c>
      <c r="I5" s="198">
        <v>44276</v>
      </c>
      <c r="J5" s="198">
        <v>44307</v>
      </c>
    </row>
    <row r="6" spans="1:27" ht="17.25" thickTop="1">
      <c r="A6" s="119" t="s">
        <v>50</v>
      </c>
      <c r="B6" s="217">
        <v>39870.853958476415</v>
      </c>
      <c r="C6" s="175">
        <v>36249.040097041237</v>
      </c>
      <c r="D6" s="175">
        <v>41862.124416357219</v>
      </c>
      <c r="E6" s="175">
        <v>5613.0843193159817</v>
      </c>
      <c r="F6" s="175">
        <v>1991.2704578808043</v>
      </c>
      <c r="G6" s="175">
        <v>15.484780574297588</v>
      </c>
      <c r="H6" s="175">
        <v>-3.689220929265062</v>
      </c>
      <c r="I6" s="175">
        <v>-4.2091838914339803</v>
      </c>
      <c r="J6" s="219">
        <v>4.9943009998095818</v>
      </c>
      <c r="X6" s="149"/>
      <c r="Y6" s="149"/>
      <c r="Z6" s="149"/>
      <c r="AA6" s="149"/>
    </row>
    <row r="7" spans="1:27" ht="16.5">
      <c r="A7" s="119" t="s">
        <v>51</v>
      </c>
      <c r="B7" s="177">
        <v>35664.961240786412</v>
      </c>
      <c r="C7" s="175">
        <v>34682.378087211226</v>
      </c>
      <c r="D7" s="175">
        <v>41167.93457943722</v>
      </c>
      <c r="E7" s="175">
        <v>6485.5564922259946</v>
      </c>
      <c r="F7" s="175">
        <v>5502.9733386508087</v>
      </c>
      <c r="G7" s="175">
        <v>18.699860995453136</v>
      </c>
      <c r="H7" s="175">
        <v>0.38235595958629176</v>
      </c>
      <c r="I7" s="175">
        <v>4.8694496307522854</v>
      </c>
      <c r="J7" s="219">
        <v>15.429634989642466</v>
      </c>
      <c r="X7" s="149"/>
      <c r="Y7" s="149"/>
      <c r="Z7" s="149"/>
      <c r="AA7" s="149"/>
    </row>
    <row r="8" spans="1:27" ht="16.5">
      <c r="A8" s="107" t="s">
        <v>52</v>
      </c>
      <c r="B8" s="181">
        <v>16260.103261960001</v>
      </c>
      <c r="C8" s="179">
        <v>10524.773755670001</v>
      </c>
      <c r="D8" s="179">
        <v>13468.673454</v>
      </c>
      <c r="E8" s="179">
        <v>2943.8996983299985</v>
      </c>
      <c r="F8" s="179">
        <v>-2791.4298079600012</v>
      </c>
      <c r="G8" s="179">
        <v>27.971144716949709</v>
      </c>
      <c r="H8" s="179">
        <v>-23.935997824584547</v>
      </c>
      <c r="I8" s="179">
        <v>-37.52006402683854</v>
      </c>
      <c r="J8" s="220">
        <v>-17.167355969321946</v>
      </c>
      <c r="X8" s="149"/>
      <c r="Y8" s="149"/>
      <c r="Z8" s="149"/>
      <c r="AA8" s="149"/>
    </row>
    <row r="9" spans="1:27" ht="16.5">
      <c r="A9" s="107" t="s">
        <v>53</v>
      </c>
      <c r="B9" s="181">
        <v>19254.872178850001</v>
      </c>
      <c r="C9" s="179">
        <v>24051.420118310001</v>
      </c>
      <c r="D9" s="179">
        <v>27586.943632349998</v>
      </c>
      <c r="E9" s="179">
        <v>3535.5235140399964</v>
      </c>
      <c r="F9" s="179">
        <v>8332.071453499997</v>
      </c>
      <c r="G9" s="179">
        <v>14.699853466650197</v>
      </c>
      <c r="H9" s="179">
        <v>17.203898748840587</v>
      </c>
      <c r="I9" s="179">
        <v>49.424367422488956</v>
      </c>
      <c r="J9" s="220">
        <v>43.27253578266874</v>
      </c>
      <c r="X9" s="149"/>
      <c r="Y9" s="149"/>
      <c r="Z9" s="149"/>
      <c r="AA9" s="149"/>
    </row>
    <row r="10" spans="1:27" ht="16.5">
      <c r="A10" s="107" t="s">
        <v>54</v>
      </c>
      <c r="B10" s="181">
        <v>149.98579997641269</v>
      </c>
      <c r="C10" s="179">
        <v>106.18421323122089</v>
      </c>
      <c r="D10" s="179">
        <v>112.31749308721848</v>
      </c>
      <c r="E10" s="179">
        <v>6.1332798559975856</v>
      </c>
      <c r="F10" s="179">
        <v>-37.668306889194213</v>
      </c>
      <c r="G10" s="179">
        <v>5.7760750580146123</v>
      </c>
      <c r="H10" s="179">
        <v>-4.4205961339723387</v>
      </c>
      <c r="I10" s="179">
        <v>-18.857060173570659</v>
      </c>
      <c r="J10" s="220">
        <v>-25.114582110518498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2</v>
      </c>
      <c r="I11" s="179">
        <v>3</v>
      </c>
      <c r="J11" s="220">
        <v>4</v>
      </c>
      <c r="X11" s="149"/>
      <c r="Y11" s="149"/>
      <c r="Z11" s="149"/>
      <c r="AA11" s="149"/>
    </row>
    <row r="12" spans="1:27" ht="16.5">
      <c r="A12" s="119" t="s">
        <v>55</v>
      </c>
      <c r="B12" s="177">
        <v>4205.8927176900006</v>
      </c>
      <c r="C12" s="175">
        <v>1566.6620098300132</v>
      </c>
      <c r="D12" s="175">
        <v>694.18983692000006</v>
      </c>
      <c r="E12" s="175">
        <v>-872.47217291001311</v>
      </c>
      <c r="F12" s="175">
        <v>-3511.7028807700008</v>
      </c>
      <c r="G12" s="175">
        <v>-55.689878699789155</v>
      </c>
      <c r="H12" s="175">
        <v>-93.093054722313255</v>
      </c>
      <c r="I12" s="175">
        <v>-67.155370244163606</v>
      </c>
      <c r="J12" s="178">
        <v>-83.494827768662873</v>
      </c>
      <c r="X12" s="149"/>
      <c r="Y12" s="149"/>
      <c r="Z12" s="149"/>
      <c r="AA12" s="149"/>
    </row>
    <row r="13" spans="1:27" ht="16.5">
      <c r="A13" s="107" t="s">
        <v>56</v>
      </c>
      <c r="B13" s="181">
        <v>213.23069802999999</v>
      </c>
      <c r="C13" s="179">
        <v>9.2190295600132295</v>
      </c>
      <c r="D13" s="179">
        <v>591.31200105000005</v>
      </c>
      <c r="E13" s="179">
        <v>582.09297148998678</v>
      </c>
      <c r="F13" s="179">
        <v>378.08130302000006</v>
      </c>
      <c r="G13" s="256">
        <v>6314.0373691257746</v>
      </c>
      <c r="H13" s="179">
        <v>-99.999999996376474</v>
      </c>
      <c r="I13" s="179">
        <v>-99.450832202366755</v>
      </c>
      <c r="J13" s="182">
        <v>177.31091560128311</v>
      </c>
      <c r="X13" s="149"/>
      <c r="Y13" s="149"/>
      <c r="Z13" s="149"/>
      <c r="AA13" s="149"/>
    </row>
    <row r="14" spans="1:27" ht="16.5">
      <c r="A14" s="107" t="s">
        <v>57</v>
      </c>
      <c r="B14" s="181">
        <v>3905.3596982800004</v>
      </c>
      <c r="C14" s="181">
        <v>1453.9005866</v>
      </c>
      <c r="D14" s="181">
        <v>0</v>
      </c>
      <c r="E14" s="181">
        <v>-1453.9005866</v>
      </c>
      <c r="F14" s="181">
        <v>-3905.3596982800004</v>
      </c>
      <c r="G14" s="181">
        <v>-100</v>
      </c>
      <c r="H14" s="181">
        <v>0</v>
      </c>
      <c r="I14" s="181">
        <v>-51.572269298404905</v>
      </c>
      <c r="J14" s="182">
        <v>-100</v>
      </c>
      <c r="X14" s="149"/>
      <c r="Y14" s="149"/>
      <c r="Z14" s="149"/>
      <c r="AA14" s="149"/>
    </row>
    <row r="15" spans="1:27" ht="16.5">
      <c r="A15" s="107" t="s">
        <v>58</v>
      </c>
      <c r="B15" s="181">
        <v>87.302321379999995</v>
      </c>
      <c r="C15" s="179">
        <v>103.54239367</v>
      </c>
      <c r="D15" s="179">
        <v>102.87783587000001</v>
      </c>
      <c r="E15" s="179">
        <v>-0.66455779999998299</v>
      </c>
      <c r="F15" s="179">
        <v>15.575514490000018</v>
      </c>
      <c r="G15" s="179">
        <v>-0.64182194021705641</v>
      </c>
      <c r="H15" s="179">
        <v>14.526314295737805</v>
      </c>
      <c r="I15" s="179">
        <v>16.36026253161458</v>
      </c>
      <c r="J15" s="220">
        <v>17.840893854591357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0"/>
      <c r="X16" s="149"/>
      <c r="Y16" s="149"/>
      <c r="Z16" s="149"/>
      <c r="AA16" s="149"/>
    </row>
    <row r="17" spans="1:27" ht="16.5">
      <c r="A17" s="119" t="s">
        <v>59</v>
      </c>
      <c r="B17" s="177">
        <v>39870.911647106404</v>
      </c>
      <c r="C17" s="175">
        <v>36249.097785591221</v>
      </c>
      <c r="D17" s="175">
        <v>41862.182104897212</v>
      </c>
      <c r="E17" s="175">
        <v>5613.0843193059918</v>
      </c>
      <c r="F17" s="175">
        <v>1991.270457790808</v>
      </c>
      <c r="G17" s="175">
        <v>15.484755931048738</v>
      </c>
      <c r="H17" s="175">
        <v>-3.6892146158847794</v>
      </c>
      <c r="I17" s="175">
        <v>-4.2091774749251414</v>
      </c>
      <c r="J17" s="219">
        <v>4.9942937734038964</v>
      </c>
      <c r="X17" s="149"/>
      <c r="Y17" s="149"/>
      <c r="Z17" s="149"/>
      <c r="AA17" s="149"/>
    </row>
    <row r="18" spans="1:27" ht="16.5">
      <c r="A18" s="119" t="s">
        <v>60</v>
      </c>
      <c r="B18" s="177">
        <v>10262.110466780001</v>
      </c>
      <c r="C18" s="175">
        <v>10842.723358640002</v>
      </c>
      <c r="D18" s="175">
        <v>8366.6150991600007</v>
      </c>
      <c r="E18" s="175">
        <v>-2476.1082594800009</v>
      </c>
      <c r="F18" s="175">
        <v>-1895.4953676200003</v>
      </c>
      <c r="G18" s="175">
        <v>-22.836589826917603</v>
      </c>
      <c r="H18" s="175">
        <v>16.520290578845405</v>
      </c>
      <c r="I18" s="175">
        <v>39.006371137060995</v>
      </c>
      <c r="J18" s="219">
        <v>-18.470814300391751</v>
      </c>
      <c r="X18" s="149"/>
      <c r="Y18" s="149"/>
      <c r="Z18" s="149"/>
      <c r="AA18" s="149"/>
    </row>
    <row r="19" spans="1:27" ht="16.5">
      <c r="A19" s="107" t="s">
        <v>61</v>
      </c>
      <c r="B19" s="181">
        <v>4367.1479329000003</v>
      </c>
      <c r="C19" s="179">
        <v>4416.3724165100002</v>
      </c>
      <c r="D19" s="179">
        <v>4313.814065479999</v>
      </c>
      <c r="E19" s="179">
        <v>-102.55835103000118</v>
      </c>
      <c r="F19" s="179">
        <v>-53.333867420001297</v>
      </c>
      <c r="G19" s="179">
        <v>-2.3222305855955625</v>
      </c>
      <c r="H19" s="179">
        <v>7.072212521681692</v>
      </c>
      <c r="I19" s="179">
        <v>8.258831532352005</v>
      </c>
      <c r="J19" s="220">
        <v>-1.2212516781996214</v>
      </c>
      <c r="X19" s="149"/>
      <c r="Y19" s="149"/>
      <c r="Z19" s="149"/>
      <c r="AA19" s="149"/>
    </row>
    <row r="20" spans="1:27" ht="16.5">
      <c r="A20" s="107" t="s">
        <v>62</v>
      </c>
      <c r="B20" s="181">
        <v>5894.9625338800006</v>
      </c>
      <c r="C20" s="181">
        <v>6426.3509421300014</v>
      </c>
      <c r="D20" s="181">
        <v>4052.8010336800007</v>
      </c>
      <c r="E20" s="181">
        <v>-2373.5499084500007</v>
      </c>
      <c r="F20" s="181">
        <v>-1842.1615001999999</v>
      </c>
      <c r="G20" s="181">
        <v>-36.934645023654625</v>
      </c>
      <c r="H20" s="181">
        <v>38.552010186956608</v>
      </c>
      <c r="I20" s="181">
        <v>72.718592947364556</v>
      </c>
      <c r="J20" s="182">
        <v>-31.249757561860349</v>
      </c>
      <c r="X20" s="149"/>
      <c r="Y20" s="149"/>
      <c r="Z20" s="149"/>
      <c r="AA20" s="149"/>
    </row>
    <row r="21" spans="1:27" ht="16.5">
      <c r="A21" s="107" t="s">
        <v>63</v>
      </c>
      <c r="B21" s="181">
        <v>19503.228207920001</v>
      </c>
      <c r="C21" s="179">
        <v>13710.97083341</v>
      </c>
      <c r="D21" s="179">
        <v>18074.831260769999</v>
      </c>
      <c r="E21" s="179">
        <v>4363.8604273599994</v>
      </c>
      <c r="F21" s="179">
        <v>-1428.3969471500022</v>
      </c>
      <c r="G21" s="179">
        <v>31.827508645313657</v>
      </c>
      <c r="H21" s="179">
        <v>-13.812830709128747</v>
      </c>
      <c r="I21" s="179">
        <v>-27.703937563748596</v>
      </c>
      <c r="J21" s="220">
        <v>-7.3239000842432347</v>
      </c>
      <c r="X21" s="149"/>
      <c r="Y21" s="149"/>
      <c r="Z21" s="149"/>
      <c r="AA21" s="149"/>
    </row>
    <row r="22" spans="1:27" ht="16.5">
      <c r="A22" s="119" t="s">
        <v>64</v>
      </c>
      <c r="B22" s="177">
        <v>8357.7311014099996</v>
      </c>
      <c r="C22" s="177">
        <v>4319.8600717500003</v>
      </c>
      <c r="D22" s="177">
        <v>9020.9212500100002</v>
      </c>
      <c r="E22" s="177">
        <v>4701.0611782599999</v>
      </c>
      <c r="F22" s="177">
        <v>663.19014860000061</v>
      </c>
      <c r="G22" s="177">
        <v>108.8243855166256</v>
      </c>
      <c r="H22" s="177">
        <v>-28.190795746634407</v>
      </c>
      <c r="I22" s="177">
        <v>-45.220704746797011</v>
      </c>
      <c r="J22" s="178">
        <v>7.9350500818112835</v>
      </c>
      <c r="X22" s="149"/>
      <c r="Y22" s="149"/>
      <c r="Z22" s="149"/>
      <c r="AA22" s="149"/>
    </row>
    <row r="23" spans="1:27" ht="16.5">
      <c r="A23" s="121" t="s">
        <v>104</v>
      </c>
      <c r="B23" s="177">
        <v>11145.497106510004</v>
      </c>
      <c r="C23" s="177">
        <v>9391.1107616599984</v>
      </c>
      <c r="D23" s="177">
        <v>9053.9100107599988</v>
      </c>
      <c r="E23" s="177">
        <v>-337.20075089999955</v>
      </c>
      <c r="F23" s="177">
        <v>-2091.5870957500047</v>
      </c>
      <c r="G23" s="177">
        <v>-3.5906375662892742</v>
      </c>
      <c r="H23" s="177">
        <v>-3.090573100022624</v>
      </c>
      <c r="I23" s="177">
        <v>-15.235762435903681</v>
      </c>
      <c r="J23" s="178">
        <v>-18.766207337026927</v>
      </c>
      <c r="X23" s="149"/>
      <c r="Y23" s="149"/>
      <c r="Z23" s="149"/>
      <c r="AA23" s="149"/>
    </row>
    <row r="24" spans="1:27" ht="16.5">
      <c r="A24" s="121" t="s">
        <v>65</v>
      </c>
      <c r="B24" s="177">
        <v>3612.7032827866283</v>
      </c>
      <c r="C24" s="218">
        <v>2975.0846021149641</v>
      </c>
      <c r="D24" s="218">
        <v>2883.7202695822966</v>
      </c>
      <c r="E24" s="218">
        <v>-91.364332532667504</v>
      </c>
      <c r="F24" s="218">
        <v>-728.98301320433166</v>
      </c>
      <c r="G24" s="218">
        <v>-3.0709826694581182</v>
      </c>
      <c r="H24" s="218">
        <v>-3.7833389516138141</v>
      </c>
      <c r="I24" s="218">
        <v>-16.884704647893429</v>
      </c>
      <c r="J24" s="178">
        <v>-20.178325097377964</v>
      </c>
      <c r="X24" s="149"/>
      <c r="Y24" s="149"/>
      <c r="Z24" s="149"/>
      <c r="AA24" s="149"/>
    </row>
    <row r="25" spans="1:27" ht="16.5">
      <c r="A25" s="121" t="s">
        <v>103</v>
      </c>
      <c r="B25" s="177">
        <v>7377.1251530499894</v>
      </c>
      <c r="C25" s="177">
        <v>9396.4419865699983</v>
      </c>
      <c r="D25" s="177">
        <v>13063.832474559991</v>
      </c>
      <c r="E25" s="177">
        <v>3667.3904879899928</v>
      </c>
      <c r="F25" s="177">
        <v>5686.7073215100017</v>
      </c>
      <c r="G25" s="177">
        <v>39.029565586970733</v>
      </c>
      <c r="H25" s="177">
        <v>6.5850420324249797</v>
      </c>
      <c r="I25" s="177">
        <v>12.849517638070139</v>
      </c>
      <c r="J25" s="178">
        <v>77.085683156112594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-884.25546343021529</v>
      </c>
      <c r="C26" s="185">
        <v>-676.12299514374251</v>
      </c>
      <c r="D26" s="185">
        <v>-526.81699917507763</v>
      </c>
      <c r="E26" s="185">
        <v>149.30599596866489</v>
      </c>
      <c r="F26" s="185">
        <v>357.43846425513766</v>
      </c>
      <c r="G26" s="185">
        <v>-22.082667952584984</v>
      </c>
      <c r="H26" s="185">
        <v>22.501356113734673</v>
      </c>
      <c r="I26" s="185">
        <v>-18.466032041177243</v>
      </c>
      <c r="J26" s="186">
        <v>-40.422533875963595</v>
      </c>
      <c r="X26" s="149"/>
      <c r="Y26" s="149"/>
      <c r="Z26" s="149"/>
      <c r="AA26" s="149"/>
    </row>
    <row r="27" spans="1:27" ht="16.5" hidden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X27" s="149"/>
      <c r="Y27" s="149"/>
      <c r="Z27" s="149"/>
      <c r="AA27" s="149"/>
    </row>
    <row r="28" spans="1:27">
      <c r="A28" s="108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3.5" thickBot="1">
      <c r="A29" s="109"/>
      <c r="B29" s="122"/>
      <c r="C29" s="122"/>
      <c r="D29" s="122"/>
      <c r="E29" s="122"/>
      <c r="F29" s="122"/>
      <c r="G29" s="122"/>
      <c r="H29" s="108"/>
      <c r="I29" s="108"/>
      <c r="J29" s="108"/>
    </row>
    <row r="30" spans="1:27" ht="19.5" customHeight="1">
      <c r="A30" s="294" t="s">
        <v>102</v>
      </c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27" ht="19.5" customHeight="1">
      <c r="A31" s="297"/>
      <c r="B31" s="298"/>
      <c r="C31" s="298"/>
      <c r="D31" s="298"/>
      <c r="E31" s="298"/>
      <c r="F31" s="298"/>
      <c r="G31" s="298"/>
      <c r="H31" s="298"/>
      <c r="I31" s="298"/>
      <c r="J31" s="299"/>
    </row>
    <row r="32" spans="1:27" ht="16.5">
      <c r="A32" s="140"/>
      <c r="B32" s="300" t="str">
        <f>B4</f>
        <v>N$ Million</v>
      </c>
      <c r="C32" s="302"/>
      <c r="D32" s="301"/>
      <c r="E32" s="300" t="s">
        <v>1</v>
      </c>
      <c r="F32" s="301"/>
      <c r="G32" s="144" t="s">
        <v>2</v>
      </c>
      <c r="H32" s="300" t="str">
        <f>H4</f>
        <v>Annual percentage change</v>
      </c>
      <c r="I32" s="302"/>
      <c r="J32" s="303"/>
    </row>
    <row r="33" spans="1:27" ht="17.25" thickBot="1">
      <c r="A33" s="141"/>
      <c r="B33" s="146">
        <f>B5</f>
        <v>43945</v>
      </c>
      <c r="C33" s="146">
        <f>C5</f>
        <v>44283</v>
      </c>
      <c r="D33" s="117">
        <f>D5</f>
        <v>44314</v>
      </c>
      <c r="E33" s="146" t="s">
        <v>4</v>
      </c>
      <c r="F33" s="138" t="s">
        <v>5</v>
      </c>
      <c r="G33" s="146" t="s">
        <v>4</v>
      </c>
      <c r="H33" s="118">
        <f>H5</f>
        <v>44248</v>
      </c>
      <c r="I33" s="147">
        <f>I5</f>
        <v>44276</v>
      </c>
      <c r="J33" s="136">
        <f>J5</f>
        <v>44307</v>
      </c>
    </row>
    <row r="34" spans="1:27" ht="17.25" thickTop="1">
      <c r="A34" s="142" t="s">
        <v>50</v>
      </c>
      <c r="B34" s="221">
        <v>164240.26939491666</v>
      </c>
      <c r="C34" s="222">
        <v>171530.80298860779</v>
      </c>
      <c r="D34" s="222">
        <v>169177.01449303667</v>
      </c>
      <c r="E34" s="222">
        <v>-2353.7884955711197</v>
      </c>
      <c r="F34" s="222">
        <v>4936.7450981200091</v>
      </c>
      <c r="G34" s="221">
        <v>-1.3722249616749309</v>
      </c>
      <c r="H34" s="222">
        <v>5.7217655224281287</v>
      </c>
      <c r="I34" s="222">
        <v>7.5626225147937589</v>
      </c>
      <c r="J34" s="224">
        <v>3.0058067466082576</v>
      </c>
      <c r="X34" s="149"/>
      <c r="Y34" s="149"/>
      <c r="Z34" s="149"/>
      <c r="AA34" s="149"/>
    </row>
    <row r="35" spans="1:27" ht="16.5">
      <c r="A35" s="121" t="s">
        <v>51</v>
      </c>
      <c r="B35" s="222">
        <v>23486.318429524516</v>
      </c>
      <c r="C35" s="222">
        <v>19990.39594716455</v>
      </c>
      <c r="D35" s="222">
        <v>20238.774065698737</v>
      </c>
      <c r="E35" s="222">
        <v>248.3781185341868</v>
      </c>
      <c r="F35" s="222">
        <v>-3247.5443638257784</v>
      </c>
      <c r="G35" s="222">
        <v>1.2424872383251397</v>
      </c>
      <c r="H35" s="222">
        <v>-0.43273397283911663</v>
      </c>
      <c r="I35" s="222">
        <v>8.2672645168189121</v>
      </c>
      <c r="J35" s="224">
        <v>-13.827393631158643</v>
      </c>
      <c r="X35" s="149"/>
      <c r="Y35" s="149"/>
      <c r="Z35" s="149"/>
      <c r="AA35" s="149"/>
    </row>
    <row r="36" spans="1:27" ht="16.5">
      <c r="A36" s="123" t="s">
        <v>67</v>
      </c>
      <c r="B36" s="223">
        <v>223.63975510578942</v>
      </c>
      <c r="C36" s="223">
        <v>195.64869686823158</v>
      </c>
      <c r="D36" s="223">
        <v>237.23655259730089</v>
      </c>
      <c r="E36" s="223">
        <v>41.587855729069304</v>
      </c>
      <c r="F36" s="223">
        <v>13.596797491511467</v>
      </c>
      <c r="G36" s="223">
        <v>21.256392909725605</v>
      </c>
      <c r="H36" s="223">
        <v>47.512853349860734</v>
      </c>
      <c r="I36" s="223">
        <v>-1.0318994693375316</v>
      </c>
      <c r="J36" s="225">
        <v>6.0797765965535433</v>
      </c>
      <c r="X36" s="149"/>
      <c r="Y36" s="149"/>
      <c r="Z36" s="149"/>
      <c r="AA36" s="149"/>
    </row>
    <row r="37" spans="1:27" ht="16.5">
      <c r="A37" s="123" t="s">
        <v>52</v>
      </c>
      <c r="B37" s="223">
        <v>12540.278250407806</v>
      </c>
      <c r="C37" s="223">
        <v>11563.083563559454</v>
      </c>
      <c r="D37" s="223">
        <v>11768.362807659696</v>
      </c>
      <c r="E37" s="223">
        <v>205.27924410024207</v>
      </c>
      <c r="F37" s="223">
        <v>-771.91544274810985</v>
      </c>
      <c r="G37" s="223">
        <v>1.7752984571275618</v>
      </c>
      <c r="H37" s="223">
        <v>18.933580273763326</v>
      </c>
      <c r="I37" s="223">
        <v>46.62825378471436</v>
      </c>
      <c r="J37" s="225">
        <v>-6.1554889559408963</v>
      </c>
      <c r="X37" s="149"/>
      <c r="Y37" s="149"/>
      <c r="Z37" s="149"/>
      <c r="AA37" s="149"/>
    </row>
    <row r="38" spans="1:27" ht="16.5">
      <c r="A38" s="123" t="s">
        <v>68</v>
      </c>
      <c r="B38" s="223">
        <v>761.33901723999998</v>
      </c>
      <c r="C38" s="223">
        <v>458.88169786902506</v>
      </c>
      <c r="D38" s="223">
        <v>392.31718444726499</v>
      </c>
      <c r="E38" s="223">
        <v>-66.564513421760068</v>
      </c>
      <c r="F38" s="223">
        <v>-369.02183279273498</v>
      </c>
      <c r="G38" s="223">
        <v>-14.505811352005381</v>
      </c>
      <c r="H38" s="223">
        <v>-41.370263049061492</v>
      </c>
      <c r="I38" s="223">
        <v>-49.81424681107837</v>
      </c>
      <c r="J38" s="225">
        <v>-48.470106540777316</v>
      </c>
      <c r="X38" s="149"/>
      <c r="Y38" s="149"/>
      <c r="Z38" s="149"/>
      <c r="AA38" s="149"/>
    </row>
    <row r="39" spans="1:27" ht="16.5">
      <c r="A39" s="123" t="s">
        <v>69</v>
      </c>
      <c r="B39" s="223">
        <v>9961.0614067709212</v>
      </c>
      <c r="C39" s="223">
        <v>7772.7819888678414</v>
      </c>
      <c r="D39" s="223">
        <v>7840.8575209944775</v>
      </c>
      <c r="E39" s="223">
        <v>68.075532126636062</v>
      </c>
      <c r="F39" s="223">
        <v>-2120.2038857764437</v>
      </c>
      <c r="G39" s="223">
        <v>0.87581939419030164</v>
      </c>
      <c r="H39" s="223">
        <v>-15.715769461400356</v>
      </c>
      <c r="I39" s="223">
        <v>-17.886423060153746</v>
      </c>
      <c r="J39" s="225">
        <v>-21.284919339371385</v>
      </c>
      <c r="X39" s="149"/>
      <c r="Y39" s="149"/>
      <c r="Z39" s="149"/>
      <c r="AA39" s="149"/>
    </row>
    <row r="40" spans="1:27" ht="16.5">
      <c r="A40" s="121" t="s">
        <v>55</v>
      </c>
      <c r="B40" s="222">
        <v>140753.95096539214</v>
      </c>
      <c r="C40" s="222">
        <v>151540.40704144322</v>
      </c>
      <c r="D40" s="222">
        <v>148938.24042733794</v>
      </c>
      <c r="E40" s="222">
        <v>-2602.1666141052847</v>
      </c>
      <c r="F40" s="222">
        <v>8184.2894619457948</v>
      </c>
      <c r="G40" s="222">
        <v>-1.717143740674814</v>
      </c>
      <c r="H40" s="222">
        <v>6.6027909646482357</v>
      </c>
      <c r="I40" s="222">
        <v>7.4703531751164149</v>
      </c>
      <c r="J40" s="224">
        <v>5.8146072673712013</v>
      </c>
      <c r="X40" s="149"/>
      <c r="Y40" s="149"/>
      <c r="Z40" s="149"/>
      <c r="AA40" s="149"/>
    </row>
    <row r="41" spans="1:27" ht="16.5">
      <c r="A41" s="123" t="s">
        <v>70</v>
      </c>
      <c r="B41" s="223">
        <v>6972.2250280342105</v>
      </c>
      <c r="C41" s="223">
        <v>7197.7367294817686</v>
      </c>
      <c r="D41" s="223">
        <v>4370.0778788826992</v>
      </c>
      <c r="E41" s="223">
        <v>-2827.6588505990694</v>
      </c>
      <c r="F41" s="223">
        <v>-2602.1471491515113</v>
      </c>
      <c r="G41" s="223">
        <v>-39.285388683598867</v>
      </c>
      <c r="H41" s="223">
        <v>20.832115840216431</v>
      </c>
      <c r="I41" s="223">
        <v>14.177834948439028</v>
      </c>
      <c r="J41" s="225">
        <v>-37.321617398874686</v>
      </c>
      <c r="X41" s="149"/>
      <c r="Y41" s="149"/>
      <c r="Z41" s="149"/>
      <c r="AA41" s="149"/>
    </row>
    <row r="42" spans="1:27" ht="16.5">
      <c r="A42" s="123" t="s">
        <v>57</v>
      </c>
      <c r="B42" s="223">
        <v>24404.042944316021</v>
      </c>
      <c r="C42" s="223">
        <v>33611.552197749879</v>
      </c>
      <c r="D42" s="223">
        <v>33879.487790530497</v>
      </c>
      <c r="E42" s="223">
        <v>267.9355927806173</v>
      </c>
      <c r="F42" s="223">
        <v>9475.4448462144755</v>
      </c>
      <c r="G42" s="223">
        <v>0.79715328588292778</v>
      </c>
      <c r="H42" s="223">
        <v>35.283862183655515</v>
      </c>
      <c r="I42" s="223">
        <v>40.182939942827261</v>
      </c>
      <c r="J42" s="225">
        <v>38.827356876215532</v>
      </c>
      <c r="X42" s="149"/>
      <c r="Y42" s="149"/>
      <c r="Z42" s="149"/>
      <c r="AA42" s="149"/>
    </row>
    <row r="43" spans="1:27" ht="16.5">
      <c r="A43" s="123" t="s">
        <v>10</v>
      </c>
      <c r="B43" s="223">
        <v>5500.9925908491805</v>
      </c>
      <c r="C43" s="223">
        <v>4628.3375532239679</v>
      </c>
      <c r="D43" s="223">
        <v>4755.5208775204346</v>
      </c>
      <c r="E43" s="223">
        <v>127.18332429646671</v>
      </c>
      <c r="F43" s="223">
        <v>-745.47171332874586</v>
      </c>
      <c r="G43" s="223">
        <v>2.7479267195598993</v>
      </c>
      <c r="H43" s="223">
        <v>-25.599695894829978</v>
      </c>
      <c r="I43" s="223">
        <v>-18.430498095053366</v>
      </c>
      <c r="J43" s="225">
        <v>-13.551585482387793</v>
      </c>
      <c r="X43" s="149"/>
      <c r="Y43" s="149"/>
      <c r="Z43" s="149"/>
      <c r="AA43" s="149"/>
    </row>
    <row r="44" spans="1:27" ht="16.5">
      <c r="A44" s="123" t="s">
        <v>71</v>
      </c>
      <c r="B44" s="223">
        <v>299.31523195000005</v>
      </c>
      <c r="C44" s="223">
        <v>259.46110117000001</v>
      </c>
      <c r="D44" s="223">
        <v>164.48106045</v>
      </c>
      <c r="E44" s="223">
        <v>-94.980040720000005</v>
      </c>
      <c r="F44" s="223">
        <v>-134.83417150000005</v>
      </c>
      <c r="G44" s="223">
        <v>-36.606659068238777</v>
      </c>
      <c r="H44" s="223">
        <v>-40.798024108002096</v>
      </c>
      <c r="I44" s="223">
        <v>-1.7675612820827808</v>
      </c>
      <c r="J44" s="225">
        <v>-45.047547571024978</v>
      </c>
      <c r="X44" s="149"/>
      <c r="Y44" s="149"/>
      <c r="Z44" s="149"/>
      <c r="AA44" s="149"/>
    </row>
    <row r="45" spans="1:27" ht="16.5">
      <c r="A45" s="123" t="s">
        <v>12</v>
      </c>
      <c r="B45" s="223">
        <v>625.72745880418188</v>
      </c>
      <c r="C45" s="223">
        <v>441.14862664097501</v>
      </c>
      <c r="D45" s="223">
        <v>351.02703838273499</v>
      </c>
      <c r="E45" s="223">
        <v>-90.121588258240024</v>
      </c>
      <c r="F45" s="223">
        <v>-274.70042042144689</v>
      </c>
      <c r="G45" s="223">
        <v>-20.428849330088624</v>
      </c>
      <c r="H45" s="223">
        <v>-56.209188208183782</v>
      </c>
      <c r="I45" s="223">
        <v>-56.079588703349003</v>
      </c>
      <c r="J45" s="225">
        <v>-43.900969432670031</v>
      </c>
      <c r="X45" s="149"/>
      <c r="Y45" s="149"/>
      <c r="Z45" s="149"/>
      <c r="AA45" s="149"/>
    </row>
    <row r="46" spans="1:27" ht="16.5">
      <c r="A46" s="123" t="s">
        <v>72</v>
      </c>
      <c r="B46" s="223">
        <v>43895.243686090798</v>
      </c>
      <c r="C46" s="223">
        <v>44657.55836740449</v>
      </c>
      <c r="D46" s="223">
        <v>44315.604611397066</v>
      </c>
      <c r="E46" s="223">
        <v>-341.95375600742409</v>
      </c>
      <c r="F46" s="223">
        <v>420.36092530626775</v>
      </c>
      <c r="G46" s="223">
        <v>-0.76572425477030492</v>
      </c>
      <c r="H46" s="223">
        <v>2.04680176670891</v>
      </c>
      <c r="I46" s="223">
        <v>0.78659035216388418</v>
      </c>
      <c r="J46" s="225">
        <v>0.95764572652198865</v>
      </c>
      <c r="X46" s="149"/>
      <c r="Y46" s="149"/>
      <c r="Z46" s="149"/>
      <c r="AA46" s="149"/>
    </row>
    <row r="47" spans="1:27" ht="16.5">
      <c r="A47" s="123" t="s">
        <v>14</v>
      </c>
      <c r="B47" s="223">
        <v>59056.404025347758</v>
      </c>
      <c r="C47" s="223">
        <v>60744.612465772123</v>
      </c>
      <c r="D47" s="223">
        <v>61102.041170174482</v>
      </c>
      <c r="E47" s="223">
        <v>357.42870440235856</v>
      </c>
      <c r="F47" s="223">
        <v>2045.6371448267237</v>
      </c>
      <c r="G47" s="223">
        <v>0.58841218981149268</v>
      </c>
      <c r="H47" s="223">
        <v>2.5131937965307003</v>
      </c>
      <c r="I47" s="223">
        <v>2.1361948426183091</v>
      </c>
      <c r="J47" s="225">
        <v>3.4638701400591714</v>
      </c>
      <c r="X47" s="149"/>
      <c r="Y47" s="149"/>
      <c r="Z47" s="149"/>
      <c r="AA47" s="149"/>
    </row>
    <row r="48" spans="1:27" ht="16.5">
      <c r="A48" s="124"/>
      <c r="B48" s="222"/>
      <c r="C48" s="222"/>
      <c r="D48" s="222"/>
      <c r="E48" s="222"/>
      <c r="F48" s="222"/>
      <c r="G48" s="222"/>
      <c r="H48" s="222"/>
      <c r="I48" s="222"/>
      <c r="J48" s="224"/>
      <c r="X48" s="149"/>
      <c r="Y48" s="149"/>
      <c r="Z48" s="149"/>
      <c r="AA48" s="149"/>
    </row>
    <row r="49" spans="1:27" ht="16.5">
      <c r="A49" s="121" t="s">
        <v>59</v>
      </c>
      <c r="B49" s="222">
        <v>164240.26985885846</v>
      </c>
      <c r="C49" s="222">
        <v>171530.80144715987</v>
      </c>
      <c r="D49" s="222">
        <v>169177.01207180106</v>
      </c>
      <c r="E49" s="222">
        <v>-2353.7893753588141</v>
      </c>
      <c r="F49" s="222">
        <v>4936.7422129425977</v>
      </c>
      <c r="G49" s="222">
        <v>-1.3722254869099402</v>
      </c>
      <c r="H49" s="222">
        <v>5.7217648047368925</v>
      </c>
      <c r="I49" s="222">
        <v>7.5626222359769883</v>
      </c>
      <c r="J49" s="224">
        <v>3.0058049814366825</v>
      </c>
      <c r="X49" s="149"/>
      <c r="Y49" s="149"/>
      <c r="Z49" s="149"/>
      <c r="AA49" s="149"/>
    </row>
    <row r="50" spans="1:27" ht="16.5">
      <c r="A50" s="121" t="s">
        <v>73</v>
      </c>
      <c r="B50" s="222">
        <v>8369.2672017100012</v>
      </c>
      <c r="C50" s="222">
        <v>6409.3913208099993</v>
      </c>
      <c r="D50" s="222">
        <v>5968.7062722700002</v>
      </c>
      <c r="E50" s="222">
        <v>-440.68504853999912</v>
      </c>
      <c r="F50" s="222">
        <v>-2400.560929440001</v>
      </c>
      <c r="G50" s="222">
        <v>-6.8756146486045253</v>
      </c>
      <c r="H50" s="222">
        <v>-21.028193276858602</v>
      </c>
      <c r="I50" s="222">
        <v>-24.067474094560396</v>
      </c>
      <c r="J50" s="224">
        <v>-28.683048008665807</v>
      </c>
      <c r="X50" s="149"/>
      <c r="Y50" s="149"/>
      <c r="Z50" s="149"/>
      <c r="AA50" s="149"/>
    </row>
    <row r="51" spans="1:27" ht="16.5">
      <c r="A51" s="123" t="s">
        <v>52</v>
      </c>
      <c r="B51" s="223">
        <v>4592.4788217300002</v>
      </c>
      <c r="C51" s="223">
        <v>4101.8853997099995</v>
      </c>
      <c r="D51" s="223">
        <v>3704.83490213</v>
      </c>
      <c r="E51" s="223">
        <v>-397.0504975799995</v>
      </c>
      <c r="F51" s="223">
        <v>-887.64391960000012</v>
      </c>
      <c r="G51" s="223">
        <v>-9.6797072294625934</v>
      </c>
      <c r="H51" s="223">
        <v>-15.432052694805492</v>
      </c>
      <c r="I51" s="223">
        <v>-17.35374337764668</v>
      </c>
      <c r="J51" s="225">
        <v>-19.32820931911499</v>
      </c>
      <c r="X51" s="149"/>
      <c r="Y51" s="149"/>
      <c r="Z51" s="149"/>
      <c r="AA51" s="149"/>
    </row>
    <row r="52" spans="1:27" ht="16.5">
      <c r="A52" s="123" t="s">
        <v>74</v>
      </c>
      <c r="B52" s="223">
        <v>470.97641892000001</v>
      </c>
      <c r="C52" s="223">
        <v>353.04424631000001</v>
      </c>
      <c r="D52" s="223">
        <v>351.14534062000001</v>
      </c>
      <c r="E52" s="223">
        <v>-1.8989056899999923</v>
      </c>
      <c r="F52" s="223">
        <v>-119.8310783</v>
      </c>
      <c r="G52" s="223">
        <v>-0.53786620511372973</v>
      </c>
      <c r="H52" s="223">
        <v>-22.428906212148419</v>
      </c>
      <c r="I52" s="223">
        <v>-25.618165053472424</v>
      </c>
      <c r="J52" s="225">
        <v>-25.443116361278911</v>
      </c>
      <c r="X52" s="149"/>
      <c r="Y52" s="149"/>
      <c r="Z52" s="149"/>
      <c r="AA52" s="149"/>
    </row>
    <row r="53" spans="1:27" ht="16.5">
      <c r="A53" s="123" t="s">
        <v>68</v>
      </c>
      <c r="B53" s="223">
        <v>477.35824491</v>
      </c>
      <c r="C53" s="223">
        <v>697.56913641999995</v>
      </c>
      <c r="D53" s="223">
        <v>656.48200288999999</v>
      </c>
      <c r="E53" s="223">
        <v>-41.08713352999996</v>
      </c>
      <c r="F53" s="223">
        <v>179.12375797999999</v>
      </c>
      <c r="G53" s="223">
        <v>-5.8900446399999282</v>
      </c>
      <c r="H53" s="223">
        <v>-29.26294420237663</v>
      </c>
      <c r="I53" s="223">
        <v>36.89017144392065</v>
      </c>
      <c r="J53" s="225">
        <v>37.52396861057079</v>
      </c>
      <c r="X53" s="149"/>
      <c r="Y53" s="149"/>
      <c r="Z53" s="149"/>
      <c r="AA53" s="149"/>
    </row>
    <row r="54" spans="1:27" ht="16.5">
      <c r="A54" s="123" t="s">
        <v>75</v>
      </c>
      <c r="B54" s="223">
        <v>2828.4537161500002</v>
      </c>
      <c r="C54" s="223">
        <v>1256.8925383699998</v>
      </c>
      <c r="D54" s="223">
        <v>1256.24402663</v>
      </c>
      <c r="E54" s="223">
        <v>-0.64851173999977618</v>
      </c>
      <c r="F54" s="223">
        <v>-1572.2096895200002</v>
      </c>
      <c r="G54" s="223">
        <v>-5.1596434874284114E-2</v>
      </c>
      <c r="H54" s="223">
        <v>-30.278412579955841</v>
      </c>
      <c r="I54" s="223">
        <v>-49.593226485106456</v>
      </c>
      <c r="J54" s="225">
        <v>-55.585484059468406</v>
      </c>
      <c r="X54" s="149"/>
      <c r="Y54" s="149"/>
      <c r="Z54" s="149"/>
      <c r="AA54" s="149"/>
    </row>
    <row r="55" spans="1:27" ht="16.5">
      <c r="A55" s="121" t="s">
        <v>76</v>
      </c>
      <c r="B55" s="222">
        <v>155871.00265714846</v>
      </c>
      <c r="C55" s="222">
        <v>165121.41012634986</v>
      </c>
      <c r="D55" s="222">
        <v>163208.30579953105</v>
      </c>
      <c r="E55" s="222">
        <v>-1913.1043268188077</v>
      </c>
      <c r="F55" s="222">
        <v>7337.3031423825887</v>
      </c>
      <c r="G55" s="222">
        <v>-1.158604644518789</v>
      </c>
      <c r="H55" s="222">
        <v>7.085281290506245</v>
      </c>
      <c r="I55" s="222">
        <v>9.3303972566141908</v>
      </c>
      <c r="J55" s="224">
        <v>4.7072919383996066</v>
      </c>
      <c r="X55" s="149"/>
      <c r="Y55" s="149"/>
      <c r="Z55" s="149"/>
      <c r="AA55" s="149"/>
    </row>
    <row r="56" spans="1:27" ht="16.5">
      <c r="A56" s="121" t="s">
        <v>77</v>
      </c>
      <c r="B56" s="222">
        <v>118025.33497107022</v>
      </c>
      <c r="C56" s="222">
        <v>124589.79198814509</v>
      </c>
      <c r="D56" s="222">
        <v>121716.76510533591</v>
      </c>
      <c r="E56" s="222">
        <v>-2873.0268828091794</v>
      </c>
      <c r="F56" s="222">
        <v>3691.4301342656981</v>
      </c>
      <c r="G56" s="222">
        <v>-2.3059889875107586</v>
      </c>
      <c r="H56" s="222">
        <v>9.8787914429537835</v>
      </c>
      <c r="I56" s="222">
        <v>9.5044222308226125</v>
      </c>
      <c r="J56" s="224">
        <v>3.1276591040140005</v>
      </c>
      <c r="X56" s="149"/>
      <c r="Y56" s="149"/>
      <c r="Z56" s="149"/>
      <c r="AA56" s="149"/>
    </row>
    <row r="57" spans="1:27" ht="15">
      <c r="A57" s="125" t="s">
        <v>78</v>
      </c>
      <c r="B57" s="223">
        <v>58411.182934474949</v>
      </c>
      <c r="C57" s="223">
        <v>63209.685217729086</v>
      </c>
      <c r="D57" s="223">
        <v>60664.477696090733</v>
      </c>
      <c r="E57" s="223">
        <v>-2545.2075216383528</v>
      </c>
      <c r="F57" s="223">
        <v>2253.2947616157835</v>
      </c>
      <c r="G57" s="223">
        <v>-4.0266100248264962</v>
      </c>
      <c r="H57" s="223">
        <v>17.130198008238025</v>
      </c>
      <c r="I57" s="223">
        <v>15.496675019721053</v>
      </c>
      <c r="J57" s="225">
        <v>3.8576427464985841</v>
      </c>
      <c r="X57" s="149"/>
      <c r="Y57" s="149"/>
      <c r="Z57" s="149"/>
      <c r="AA57" s="149"/>
    </row>
    <row r="58" spans="1:27" ht="15">
      <c r="A58" s="125" t="s">
        <v>75</v>
      </c>
      <c r="B58" s="223">
        <v>59614.152036595267</v>
      </c>
      <c r="C58" s="223">
        <v>61380.106770416009</v>
      </c>
      <c r="D58" s="223">
        <v>61052.287409245182</v>
      </c>
      <c r="E58" s="223">
        <v>-327.8193611708266</v>
      </c>
      <c r="F58" s="223">
        <v>1438.1353726499146</v>
      </c>
      <c r="G58" s="223">
        <v>-0.534080793304895</v>
      </c>
      <c r="H58" s="223">
        <v>3.654028885611325</v>
      </c>
      <c r="I58" s="223">
        <v>3.9504584707709824</v>
      </c>
      <c r="J58" s="225">
        <v>2.4124059866977348</v>
      </c>
      <c r="X58" s="149"/>
      <c r="Y58" s="149"/>
      <c r="Z58" s="149"/>
      <c r="AA58" s="149"/>
    </row>
    <row r="59" spans="1:27" ht="16.5">
      <c r="A59" s="121" t="s">
        <v>79</v>
      </c>
      <c r="B59" s="222">
        <v>4321.6156959199998</v>
      </c>
      <c r="C59" s="222">
        <v>3852.4672289499999</v>
      </c>
      <c r="D59" s="222">
        <v>3615.0971261699997</v>
      </c>
      <c r="E59" s="222">
        <v>-237.37010278000025</v>
      </c>
      <c r="F59" s="222">
        <v>-706.5185697500001</v>
      </c>
      <c r="G59" s="222">
        <v>-6.1615086819231948</v>
      </c>
      <c r="H59" s="222">
        <v>-1.1735197606820833</v>
      </c>
      <c r="I59" s="222">
        <v>9.8478094774844323</v>
      </c>
      <c r="J59" s="224">
        <v>-16.348482129427154</v>
      </c>
      <c r="X59" s="149"/>
      <c r="Y59" s="149"/>
      <c r="Z59" s="149"/>
      <c r="AA59" s="149"/>
    </row>
    <row r="60" spans="1:27" ht="16.5">
      <c r="A60" s="121" t="s">
        <v>80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2">
        <v>0</v>
      </c>
      <c r="X60" s="149"/>
      <c r="Y60" s="149"/>
      <c r="Z60" s="149"/>
      <c r="AA60" s="149"/>
    </row>
    <row r="61" spans="1:27" ht="16.5">
      <c r="A61" s="121" t="s">
        <v>81</v>
      </c>
      <c r="B61" s="222">
        <v>25137.834780170004</v>
      </c>
      <c r="C61" s="222">
        <v>24060.848156119999</v>
      </c>
      <c r="D61" s="222">
        <v>24168.968757270006</v>
      </c>
      <c r="E61" s="222">
        <v>108.12060115000713</v>
      </c>
      <c r="F61" s="222">
        <v>-968.86602289999792</v>
      </c>
      <c r="G61" s="222">
        <v>0.44936321632746967</v>
      </c>
      <c r="H61" s="222">
        <v>-16.159668246489773</v>
      </c>
      <c r="I61" s="222">
        <v>-2.5141790784965536</v>
      </c>
      <c r="J61" s="224">
        <v>-3.854214300367218</v>
      </c>
      <c r="X61" s="149"/>
      <c r="Y61" s="149"/>
      <c r="Z61" s="149"/>
      <c r="AA61" s="149"/>
    </row>
    <row r="62" spans="1:27" ht="16.5">
      <c r="A62" s="121" t="s">
        <v>82</v>
      </c>
      <c r="B62" s="222">
        <v>2183.1807379399997</v>
      </c>
      <c r="C62" s="222">
        <v>2372.5027740100004</v>
      </c>
      <c r="D62" s="222">
        <v>2135.8699011099998</v>
      </c>
      <c r="E62" s="222">
        <v>-236.63287290000062</v>
      </c>
      <c r="F62" s="222">
        <v>-47.310836829999971</v>
      </c>
      <c r="G62" s="222">
        <v>-9.9739766584147844</v>
      </c>
      <c r="H62" s="222">
        <v>22.354692926831248</v>
      </c>
      <c r="I62" s="222">
        <v>15.969376649000111</v>
      </c>
      <c r="J62" s="224">
        <v>-2.1670600151337567</v>
      </c>
      <c r="X62" s="149"/>
      <c r="Y62" s="149"/>
      <c r="Z62" s="149"/>
      <c r="AA62" s="149"/>
    </row>
    <row r="63" spans="1:27" ht="16.5">
      <c r="A63" s="121" t="s">
        <v>83</v>
      </c>
      <c r="B63" s="222">
        <v>213.24816068000001</v>
      </c>
      <c r="C63" s="222">
        <v>0</v>
      </c>
      <c r="D63" s="222">
        <v>591.49400000000003</v>
      </c>
      <c r="E63" s="222">
        <v>591.49400000000003</v>
      </c>
      <c r="F63" s="222">
        <v>378.24583932000002</v>
      </c>
      <c r="G63" s="222">
        <v>0</v>
      </c>
      <c r="H63" s="222">
        <v>-100</v>
      </c>
      <c r="I63" s="222">
        <v>-100</v>
      </c>
      <c r="J63" s="224">
        <v>177.37355300690984</v>
      </c>
      <c r="X63" s="149"/>
      <c r="Y63" s="149"/>
      <c r="Z63" s="149"/>
      <c r="AA63" s="149"/>
    </row>
    <row r="64" spans="1:27" ht="16.5">
      <c r="A64" s="121" t="s">
        <v>68</v>
      </c>
      <c r="B64" s="222">
        <v>8.6342748900000004</v>
      </c>
      <c r="C64" s="222">
        <v>9.20383964</v>
      </c>
      <c r="D64" s="222">
        <v>9.2749712100000021</v>
      </c>
      <c r="E64" s="222">
        <v>7.1131570000002142E-2</v>
      </c>
      <c r="F64" s="222">
        <v>0.64069632000000176</v>
      </c>
      <c r="G64" s="222">
        <v>0.77284668988433225</v>
      </c>
      <c r="H64" s="222">
        <v>9.0982893221236623</v>
      </c>
      <c r="I64" s="222">
        <v>7.0211254766245617</v>
      </c>
      <c r="J64" s="224">
        <v>7.4203836241308494</v>
      </c>
      <c r="X64" s="149"/>
      <c r="Y64" s="149"/>
      <c r="Z64" s="149"/>
      <c r="AA64" s="149"/>
    </row>
    <row r="65" spans="1:27" ht="16.5">
      <c r="A65" s="121" t="s">
        <v>84</v>
      </c>
      <c r="B65" s="222">
        <v>510.57467500000001</v>
      </c>
      <c r="C65" s="222">
        <v>407.44660500000003</v>
      </c>
      <c r="D65" s="222">
        <v>276.19321300000001</v>
      </c>
      <c r="E65" s="222">
        <v>-131.25339200000002</v>
      </c>
      <c r="F65" s="222">
        <v>-234.381462</v>
      </c>
      <c r="G65" s="222">
        <v>-32.213642324986367</v>
      </c>
      <c r="H65" s="222">
        <v>339.07886632009638</v>
      </c>
      <c r="I65" s="222">
        <v>105.62532441330359</v>
      </c>
      <c r="J65" s="224">
        <v>-45.905422551559184</v>
      </c>
      <c r="X65" s="149"/>
      <c r="Y65" s="149"/>
      <c r="Z65" s="149"/>
      <c r="AA65" s="149"/>
    </row>
    <row r="66" spans="1:27" ht="16.5">
      <c r="A66" s="121" t="s">
        <v>125</v>
      </c>
      <c r="B66" s="222">
        <v>21971.153257399998</v>
      </c>
      <c r="C66" s="222">
        <v>22563.411621216103</v>
      </c>
      <c r="D66" s="222">
        <v>22778.88358657097</v>
      </c>
      <c r="E66" s="222">
        <v>215.47196535486728</v>
      </c>
      <c r="F66" s="222">
        <v>807.73032917097225</v>
      </c>
      <c r="G66" s="222">
        <v>0.95496181593506435</v>
      </c>
      <c r="H66" s="222">
        <v>3.0336889090600181</v>
      </c>
      <c r="I66" s="222">
        <v>3.8541057417816944</v>
      </c>
      <c r="J66" s="224">
        <v>3.6763219468187316</v>
      </c>
      <c r="X66" s="149"/>
      <c r="Y66" s="149"/>
      <c r="Z66" s="149"/>
      <c r="AA66" s="149"/>
    </row>
    <row r="67" spans="1:27" ht="17.25" thickBot="1">
      <c r="A67" s="254" t="s">
        <v>66</v>
      </c>
      <c r="B67" s="227">
        <v>-16500.573895921785</v>
      </c>
      <c r="C67" s="231">
        <v>-12734.262086731322</v>
      </c>
      <c r="D67" s="231">
        <v>-12084.240861135868</v>
      </c>
      <c r="E67" s="231">
        <v>650.02122559545387</v>
      </c>
      <c r="F67" s="231">
        <v>4416.3330347859173</v>
      </c>
      <c r="G67" s="231">
        <v>-5.1045064187327682</v>
      </c>
      <c r="H67" s="231">
        <v>-21.053420682947745</v>
      </c>
      <c r="I67" s="231">
        <v>-19.485815578559482</v>
      </c>
      <c r="J67" s="232">
        <v>-26.764723837135378</v>
      </c>
      <c r="X67" s="149"/>
      <c r="Y67" s="149"/>
      <c r="Z67" s="149"/>
      <c r="AA67" s="149"/>
    </row>
    <row r="68" spans="1:27" ht="16.5" hidden="1">
      <c r="A68" s="255"/>
      <c r="B68" s="251"/>
      <c r="C68" s="252"/>
      <c r="D68" s="252"/>
      <c r="E68" s="252"/>
      <c r="F68" s="252"/>
      <c r="G68" s="252"/>
      <c r="H68" s="252"/>
      <c r="I68" s="252"/>
      <c r="J68" s="252"/>
      <c r="X68" s="149"/>
      <c r="Y68" s="149"/>
      <c r="Z68" s="149"/>
      <c r="AA68" s="149"/>
    </row>
    <row r="69" spans="1:27" hidden="1">
      <c r="A69" s="253"/>
      <c r="B69" s="126"/>
      <c r="C69" s="126"/>
      <c r="D69" s="126"/>
      <c r="E69" s="126"/>
      <c r="F69" s="126"/>
      <c r="G69" s="126"/>
      <c r="H69" s="110"/>
      <c r="I69" s="110"/>
      <c r="J69" s="110"/>
    </row>
    <row r="70" spans="1:27">
      <c r="A70" s="253"/>
      <c r="B70" s="126"/>
      <c r="C70" s="126"/>
      <c r="D70" s="126"/>
      <c r="E70" s="126"/>
      <c r="F70" s="126"/>
      <c r="G70" s="126"/>
      <c r="H70" s="110"/>
      <c r="I70" s="110"/>
      <c r="J70" s="110"/>
    </row>
    <row r="71" spans="1:27" ht="13.5" thickBot="1">
      <c r="A71" s="110"/>
      <c r="B71" s="126"/>
      <c r="C71" s="126"/>
      <c r="D71" s="126"/>
      <c r="E71" s="126"/>
      <c r="F71" s="126"/>
      <c r="G71" s="126"/>
      <c r="H71" s="110"/>
      <c r="I71" s="110"/>
      <c r="J71" s="110"/>
    </row>
    <row r="72" spans="1:27">
      <c r="A72" s="294" t="s">
        <v>123</v>
      </c>
      <c r="B72" s="295"/>
      <c r="C72" s="295"/>
      <c r="D72" s="295"/>
      <c r="E72" s="295"/>
      <c r="F72" s="295"/>
      <c r="G72" s="295"/>
      <c r="H72" s="295"/>
      <c r="I72" s="295"/>
      <c r="J72" s="296"/>
    </row>
    <row r="73" spans="1:27" ht="19.5" customHeight="1">
      <c r="A73" s="297"/>
      <c r="B73" s="298"/>
      <c r="C73" s="298"/>
      <c r="D73" s="298"/>
      <c r="E73" s="298"/>
      <c r="F73" s="298"/>
      <c r="G73" s="298"/>
      <c r="H73" s="298"/>
      <c r="I73" s="298"/>
      <c r="J73" s="299"/>
    </row>
    <row r="74" spans="1:27" ht="19.5" customHeight="1">
      <c r="A74" s="140"/>
      <c r="B74" s="300" t="str">
        <f>B4</f>
        <v>N$ Million</v>
      </c>
      <c r="C74" s="302"/>
      <c r="D74" s="301"/>
      <c r="E74" s="300" t="s">
        <v>1</v>
      </c>
      <c r="F74" s="301"/>
      <c r="G74" s="143" t="s">
        <v>2</v>
      </c>
      <c r="H74" s="300" t="str">
        <f>H4</f>
        <v>Annual percentage change</v>
      </c>
      <c r="I74" s="302"/>
      <c r="J74" s="303"/>
    </row>
    <row r="75" spans="1:27" ht="17.25" thickBot="1">
      <c r="A75" s="141"/>
      <c r="B75" s="139">
        <f>B5</f>
        <v>43945</v>
      </c>
      <c r="C75" s="139">
        <f>C5</f>
        <v>44283</v>
      </c>
      <c r="D75" s="146">
        <f>D5</f>
        <v>44314</v>
      </c>
      <c r="E75" s="146" t="s">
        <v>4</v>
      </c>
      <c r="F75" s="138" t="s">
        <v>5</v>
      </c>
      <c r="G75" s="146" t="s">
        <v>4</v>
      </c>
      <c r="H75" s="139">
        <f>H5</f>
        <v>44248</v>
      </c>
      <c r="I75" s="139">
        <f>I5</f>
        <v>44276</v>
      </c>
      <c r="J75" s="148">
        <f>J5</f>
        <v>44307</v>
      </c>
    </row>
    <row r="76" spans="1:27" ht="17.25" thickTop="1">
      <c r="A76" s="121" t="s">
        <v>50</v>
      </c>
      <c r="B76" s="222">
        <v>174402.78530348223</v>
      </c>
      <c r="C76" s="222">
        <v>184496.0472230303</v>
      </c>
      <c r="D76" s="222">
        <v>186068.53000159696</v>
      </c>
      <c r="E76" s="222">
        <v>1572.4827785666566</v>
      </c>
      <c r="F76" s="222">
        <v>11665.744698114722</v>
      </c>
      <c r="G76" s="222">
        <v>0.85231244909313375</v>
      </c>
      <c r="H76" s="222">
        <v>7.144924725471526</v>
      </c>
      <c r="I76" s="222">
        <v>10.227370027738388</v>
      </c>
      <c r="J76" s="224">
        <v>6.6889669667917815</v>
      </c>
    </row>
    <row r="77" spans="1:27" ht="16.5">
      <c r="A77" s="121" t="s">
        <v>6</v>
      </c>
      <c r="B77" s="222">
        <v>47169.309185814302</v>
      </c>
      <c r="C77" s="222">
        <v>45288.296776558869</v>
      </c>
      <c r="D77" s="222">
        <v>52554.28076839172</v>
      </c>
      <c r="E77" s="222">
        <v>7265.9839918328507</v>
      </c>
      <c r="F77" s="222">
        <v>5384.9715825774183</v>
      </c>
      <c r="G77" s="222">
        <v>16.043844677315633</v>
      </c>
      <c r="H77" s="222">
        <v>4.274161360447863</v>
      </c>
      <c r="I77" s="222">
        <v>14.608891485357972</v>
      </c>
      <c r="J77" s="224">
        <v>11.416261284142124</v>
      </c>
      <c r="X77" s="149"/>
      <c r="Y77" s="149"/>
      <c r="Z77" s="149"/>
      <c r="AA77" s="149"/>
    </row>
    <row r="78" spans="1:27" ht="16.5">
      <c r="A78" s="121" t="s">
        <v>7</v>
      </c>
      <c r="B78" s="222">
        <v>127233.47611766793</v>
      </c>
      <c r="C78" s="222">
        <v>139207.75044647144</v>
      </c>
      <c r="D78" s="222">
        <v>133514.24923320522</v>
      </c>
      <c r="E78" s="222">
        <v>-5693.5012132662232</v>
      </c>
      <c r="F78" s="222">
        <v>6280.7731155372894</v>
      </c>
      <c r="G78" s="222">
        <v>-4.0899311963635938</v>
      </c>
      <c r="H78" s="222">
        <v>8.089996207688273</v>
      </c>
      <c r="I78" s="222">
        <v>8.8732708517550378</v>
      </c>
      <c r="J78" s="224">
        <v>4.9364155623074453</v>
      </c>
      <c r="X78" s="149"/>
      <c r="Y78" s="149"/>
      <c r="Z78" s="149"/>
      <c r="AA78" s="149"/>
    </row>
    <row r="79" spans="1:27" ht="16.5">
      <c r="A79" s="107" t="s">
        <v>85</v>
      </c>
      <c r="B79" s="223">
        <v>17768.490803246023</v>
      </c>
      <c r="C79" s="223">
        <v>28373.089938589881</v>
      </c>
      <c r="D79" s="223">
        <v>22722.696639410497</v>
      </c>
      <c r="E79" s="223">
        <v>-5650.3932991793845</v>
      </c>
      <c r="F79" s="223">
        <v>4954.205836164474</v>
      </c>
      <c r="G79" s="223">
        <v>-19.91462090103326</v>
      </c>
      <c r="H79" s="223">
        <v>70.590932022232977</v>
      </c>
      <c r="I79" s="223">
        <v>66.436558797324352</v>
      </c>
      <c r="J79" s="225">
        <v>27.881973156996651</v>
      </c>
      <c r="X79" s="149"/>
      <c r="Y79" s="149"/>
      <c r="Z79" s="149"/>
      <c r="AA79" s="149"/>
    </row>
    <row r="80" spans="1:27" ht="16.5">
      <c r="A80" s="121" t="s">
        <v>86</v>
      </c>
      <c r="B80" s="222">
        <v>109464.98531442191</v>
      </c>
      <c r="C80" s="222">
        <v>110834.66050788155</v>
      </c>
      <c r="D80" s="222">
        <v>110791.55259379471</v>
      </c>
      <c r="E80" s="222">
        <v>-43.107914086838719</v>
      </c>
      <c r="F80" s="222">
        <v>1326.5672793728008</v>
      </c>
      <c r="G80" s="222">
        <v>-3.8893892839382715E-2</v>
      </c>
      <c r="H80" s="222">
        <v>9.1101726645746339E-2</v>
      </c>
      <c r="I80" s="222">
        <v>1.7920941932473511E-2</v>
      </c>
      <c r="J80" s="224">
        <v>1.2118644839374184</v>
      </c>
      <c r="X80" s="149"/>
      <c r="Y80" s="149"/>
      <c r="Z80" s="149"/>
      <c r="AA80" s="149"/>
    </row>
    <row r="81" spans="1:27" ht="16.5">
      <c r="A81" s="111" t="s">
        <v>10</v>
      </c>
      <c r="B81" s="223">
        <v>5500.9935918491801</v>
      </c>
      <c r="C81" s="223">
        <v>4628.3385542239675</v>
      </c>
      <c r="D81" s="223">
        <v>4755.5218785204343</v>
      </c>
      <c r="E81" s="223">
        <v>127.18332429646671</v>
      </c>
      <c r="F81" s="223">
        <v>-745.47171332874586</v>
      </c>
      <c r="G81" s="223">
        <v>2.7479261252484548</v>
      </c>
      <c r="H81" s="223">
        <v>-25.599691761379944</v>
      </c>
      <c r="I81" s="223">
        <v>-18.430494843627486</v>
      </c>
      <c r="J81" s="225">
        <v>-13.551583016444724</v>
      </c>
      <c r="X81" s="149"/>
      <c r="Y81" s="149"/>
      <c r="Z81" s="149"/>
      <c r="AA81" s="149"/>
    </row>
    <row r="82" spans="1:27" ht="16.5">
      <c r="A82" s="111" t="s">
        <v>11</v>
      </c>
      <c r="B82" s="223">
        <v>299.31523195000005</v>
      </c>
      <c r="C82" s="223">
        <v>259.46110117000001</v>
      </c>
      <c r="D82" s="223">
        <v>164.48106045</v>
      </c>
      <c r="E82" s="223">
        <v>-94.980040720000005</v>
      </c>
      <c r="F82" s="223">
        <v>-134.83417150000005</v>
      </c>
      <c r="G82" s="223">
        <v>-36.606659068238777</v>
      </c>
      <c r="H82" s="223">
        <v>-40.798024108002096</v>
      </c>
      <c r="I82" s="223">
        <v>-1.7675612820827808</v>
      </c>
      <c r="J82" s="225">
        <v>-45.047547571024978</v>
      </c>
      <c r="X82" s="149"/>
      <c r="Y82" s="149"/>
      <c r="Z82" s="149"/>
      <c r="AA82" s="149"/>
    </row>
    <row r="83" spans="1:27" ht="16.5">
      <c r="A83" s="111" t="s">
        <v>12</v>
      </c>
      <c r="B83" s="223">
        <v>625.72745880418188</v>
      </c>
      <c r="C83" s="223">
        <v>441.14862664097501</v>
      </c>
      <c r="D83" s="223">
        <v>351.02703838273499</v>
      </c>
      <c r="E83" s="223">
        <v>-90.121588258240024</v>
      </c>
      <c r="F83" s="223">
        <v>-274.70042042144689</v>
      </c>
      <c r="G83" s="223">
        <v>-20.428849330088624</v>
      </c>
      <c r="H83" s="223">
        <v>-56.209188208183782</v>
      </c>
      <c r="I83" s="223">
        <v>-56.079588703349003</v>
      </c>
      <c r="J83" s="225">
        <v>-43.900969432670031</v>
      </c>
      <c r="X83" s="149"/>
      <c r="Y83" s="149"/>
      <c r="Z83" s="149"/>
      <c r="AA83" s="149"/>
    </row>
    <row r="84" spans="1:27" ht="16.5">
      <c r="A84" s="111" t="s">
        <v>87</v>
      </c>
      <c r="B84" s="223">
        <v>43895.243686090798</v>
      </c>
      <c r="C84" s="223">
        <v>44657.55836740449</v>
      </c>
      <c r="D84" s="223">
        <v>44315.604611397066</v>
      </c>
      <c r="E84" s="223">
        <v>-341.95375600742409</v>
      </c>
      <c r="F84" s="223">
        <v>420.36092530626775</v>
      </c>
      <c r="G84" s="223">
        <v>-0.76572425477030492</v>
      </c>
      <c r="H84" s="223">
        <v>2.04680176670891</v>
      </c>
      <c r="I84" s="223">
        <v>0.78659035216388418</v>
      </c>
      <c r="J84" s="225">
        <v>0.95764572652198865</v>
      </c>
      <c r="X84" s="149"/>
      <c r="Y84" s="149"/>
      <c r="Z84" s="149"/>
      <c r="AA84" s="149"/>
    </row>
    <row r="85" spans="1:27" ht="16.5">
      <c r="A85" s="111" t="s">
        <v>14</v>
      </c>
      <c r="B85" s="223">
        <v>59143.705345727758</v>
      </c>
      <c r="C85" s="223">
        <v>60848.153858442121</v>
      </c>
      <c r="D85" s="223">
        <v>61204.918005044485</v>
      </c>
      <c r="E85" s="223">
        <v>356.76414660236333</v>
      </c>
      <c r="F85" s="223">
        <v>2061.2126593167268</v>
      </c>
      <c r="G85" s="223">
        <v>0.58631876890191847</v>
      </c>
      <c r="H85" s="223">
        <v>2.5311894391420822</v>
      </c>
      <c r="I85" s="223">
        <v>2.1574449274580019</v>
      </c>
      <c r="J85" s="225">
        <v>3.4850921958098411</v>
      </c>
      <c r="X85" s="149"/>
      <c r="Y85" s="149"/>
      <c r="Z85" s="149"/>
      <c r="AA85" s="149"/>
    </row>
    <row r="86" spans="1:27" ht="15">
      <c r="A86" s="112"/>
      <c r="B86" s="226"/>
      <c r="C86" s="226"/>
      <c r="D86" s="226"/>
      <c r="E86" s="226"/>
      <c r="F86" s="226"/>
      <c r="G86" s="226"/>
      <c r="H86" s="226"/>
      <c r="I86" s="226"/>
      <c r="J86" s="228"/>
      <c r="X86" s="149"/>
      <c r="Y86" s="149"/>
      <c r="Z86" s="149"/>
      <c r="AA86" s="149"/>
    </row>
    <row r="87" spans="1:27" ht="16.5">
      <c r="A87" s="121" t="s">
        <v>59</v>
      </c>
      <c r="B87" s="222">
        <v>174402.84345605402</v>
      </c>
      <c r="C87" s="222">
        <v>184496.10470502434</v>
      </c>
      <c r="D87" s="222">
        <v>186068.58660379326</v>
      </c>
      <c r="E87" s="222">
        <v>1572.4818987689214</v>
      </c>
      <c r="F87" s="222">
        <v>11665.743147739238</v>
      </c>
      <c r="G87" s="222">
        <v>0.85231170667967149</v>
      </c>
      <c r="H87" s="222">
        <v>7.1449222929563518</v>
      </c>
      <c r="I87" s="222">
        <v>10.227367050827368</v>
      </c>
      <c r="J87" s="224">
        <v>6.6889638474723512</v>
      </c>
      <c r="X87" s="149"/>
      <c r="Y87" s="149"/>
      <c r="Z87" s="149"/>
      <c r="AA87" s="149"/>
    </row>
    <row r="88" spans="1:27" ht="16.5">
      <c r="A88" s="121" t="s">
        <v>88</v>
      </c>
      <c r="B88" s="222">
        <v>120890.58775454602</v>
      </c>
      <c r="C88" s="222">
        <v>127369.16729333333</v>
      </c>
      <c r="D88" s="222">
        <v>124646.00678042322</v>
      </c>
      <c r="E88" s="222">
        <v>-2723.1605129101081</v>
      </c>
      <c r="F88" s="222">
        <v>3755.4190258771996</v>
      </c>
      <c r="G88" s="222">
        <v>-2.1380060581212916</v>
      </c>
      <c r="H88" s="222">
        <v>10.012910112723986</v>
      </c>
      <c r="I88" s="222">
        <v>9.4292280553250833</v>
      </c>
      <c r="J88" s="224">
        <v>3.1064610534462247</v>
      </c>
      <c r="X88" s="149"/>
      <c r="Y88" s="149"/>
      <c r="Z88" s="149"/>
      <c r="AA88" s="149"/>
    </row>
    <row r="89" spans="1:27" ht="16.5">
      <c r="A89" s="107" t="s">
        <v>89</v>
      </c>
      <c r="B89" s="223">
        <v>2865.2527834757902</v>
      </c>
      <c r="C89" s="223">
        <v>2779.3753051882322</v>
      </c>
      <c r="D89" s="223">
        <v>2929.2416750872999</v>
      </c>
      <c r="E89" s="223">
        <v>149.86636989906765</v>
      </c>
      <c r="F89" s="223">
        <v>63.988891611509644</v>
      </c>
      <c r="G89" s="223">
        <v>5.3920882731926696</v>
      </c>
      <c r="H89" s="223">
        <v>15.755180333279057</v>
      </c>
      <c r="I89" s="223">
        <v>6.1614346739124386</v>
      </c>
      <c r="J89" s="225">
        <v>2.2332721210686941</v>
      </c>
      <c r="X89" s="149"/>
      <c r="Y89" s="149"/>
      <c r="Z89" s="149"/>
      <c r="AA89" s="149"/>
    </row>
    <row r="90" spans="1:27" ht="16.5">
      <c r="A90" s="107" t="s">
        <v>90</v>
      </c>
      <c r="B90" s="223">
        <v>58411.182934474957</v>
      </c>
      <c r="C90" s="223">
        <v>63209.685217729086</v>
      </c>
      <c r="D90" s="223">
        <v>60664.477696090733</v>
      </c>
      <c r="E90" s="223">
        <v>-2545.2075216383528</v>
      </c>
      <c r="F90" s="223">
        <v>2253.2947616157762</v>
      </c>
      <c r="G90" s="223">
        <v>-4.0266100248264962</v>
      </c>
      <c r="H90" s="223">
        <v>17.130198008238054</v>
      </c>
      <c r="I90" s="223">
        <v>15.496675019721025</v>
      </c>
      <c r="J90" s="225">
        <v>3.8576427464985557</v>
      </c>
      <c r="X90" s="149"/>
      <c r="Y90" s="149"/>
      <c r="Z90" s="149"/>
      <c r="AA90" s="149"/>
    </row>
    <row r="91" spans="1:27" ht="16.5">
      <c r="A91" s="107" t="s">
        <v>91</v>
      </c>
      <c r="B91" s="223">
        <v>59614.152036595267</v>
      </c>
      <c r="C91" s="223">
        <v>61380.106770416009</v>
      </c>
      <c r="D91" s="223">
        <v>61052.287409245189</v>
      </c>
      <c r="E91" s="223">
        <v>-327.81936117081932</v>
      </c>
      <c r="F91" s="223">
        <v>1438.1353726499219</v>
      </c>
      <c r="G91" s="223">
        <v>-0.53408079330488079</v>
      </c>
      <c r="H91" s="223">
        <v>3.654028885611325</v>
      </c>
      <c r="I91" s="223">
        <v>3.9504584707709824</v>
      </c>
      <c r="J91" s="225">
        <v>2.4124059866977348</v>
      </c>
      <c r="X91" s="149"/>
      <c r="Y91" s="149"/>
      <c r="Z91" s="149"/>
      <c r="AA91" s="149"/>
    </row>
    <row r="92" spans="1:27" ht="16.5">
      <c r="A92" s="107" t="s">
        <v>21</v>
      </c>
      <c r="B92" s="223">
        <v>0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  <c r="H92" s="223">
        <v>0</v>
      </c>
      <c r="I92" s="223">
        <v>0</v>
      </c>
      <c r="J92" s="223">
        <v>0</v>
      </c>
      <c r="X92" s="149"/>
      <c r="Y92" s="149"/>
      <c r="Z92" s="149"/>
      <c r="AA92" s="149"/>
    </row>
    <row r="93" spans="1:27" ht="17.25" thickBot="1">
      <c r="A93" s="127" t="s">
        <v>126</v>
      </c>
      <c r="B93" s="227">
        <v>53512.255701507995</v>
      </c>
      <c r="C93" s="227">
        <v>57126.937411691018</v>
      </c>
      <c r="D93" s="227">
        <v>61422.579823370019</v>
      </c>
      <c r="E93" s="227">
        <v>4295.6424116790004</v>
      </c>
      <c r="F93" s="227">
        <v>7910.3241218620242</v>
      </c>
      <c r="G93" s="227">
        <v>7.5194691091560202</v>
      </c>
      <c r="H93" s="227">
        <v>0.93290390205503115</v>
      </c>
      <c r="I93" s="227">
        <v>12.049493276054918</v>
      </c>
      <c r="J93" s="229">
        <v>14.782266264359905</v>
      </c>
      <c r="X93" s="149"/>
      <c r="Y93" s="149"/>
      <c r="Z93" s="149"/>
      <c r="AA93" s="149"/>
    </row>
    <row r="94" spans="1:27">
      <c r="A94" s="106"/>
      <c r="X94" s="149"/>
      <c r="Y94" s="149"/>
      <c r="Z94" s="149"/>
      <c r="AA94" s="149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  <row r="1517" spans="1:1">
      <c r="A1517" s="106"/>
    </row>
    <row r="1518" spans="1:1">
      <c r="A1518" s="106"/>
    </row>
  </sheetData>
  <mergeCells count="13">
    <mergeCell ref="E74:F74"/>
    <mergeCell ref="E32:F32"/>
    <mergeCell ref="B4:D4"/>
    <mergeCell ref="H4:J4"/>
    <mergeCell ref="B32:D32"/>
    <mergeCell ref="H32:J32"/>
    <mergeCell ref="B74:D74"/>
    <mergeCell ref="H74:J74"/>
    <mergeCell ref="A1:J1"/>
    <mergeCell ref="A2:J3"/>
    <mergeCell ref="A30:J31"/>
    <mergeCell ref="A72:J73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306" t="s">
        <v>98</v>
      </c>
      <c r="D2" s="306"/>
      <c r="E2" s="306"/>
      <c r="F2" s="306"/>
      <c r="G2" s="306"/>
      <c r="H2" s="306"/>
      <c r="I2" s="306"/>
      <c r="J2" s="306"/>
      <c r="K2" s="306"/>
      <c r="L2" s="307"/>
      <c r="M2" s="97"/>
    </row>
    <row r="3" spans="3:14" ht="19.5">
      <c r="C3" s="308" t="s">
        <v>99</v>
      </c>
      <c r="D3" s="308"/>
      <c r="E3" s="308"/>
      <c r="F3" s="308"/>
      <c r="G3" s="308"/>
      <c r="H3" s="308"/>
      <c r="I3" s="308"/>
      <c r="J3" s="308"/>
      <c r="K3" s="308"/>
      <c r="L3" s="309"/>
      <c r="M3" s="98"/>
    </row>
    <row r="4" spans="3:14" ht="16.5">
      <c r="C4" s="45"/>
      <c r="D4" s="304" t="s">
        <v>100</v>
      </c>
      <c r="E4" s="304"/>
      <c r="F4" s="304"/>
      <c r="G4" s="46" t="s">
        <v>1</v>
      </c>
      <c r="H4" s="46"/>
      <c r="I4" s="47" t="s">
        <v>2</v>
      </c>
      <c r="J4" s="304" t="s">
        <v>93</v>
      </c>
      <c r="K4" s="304"/>
      <c r="L4" s="305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10" t="s">
        <v>102</v>
      </c>
      <c r="D29" s="310"/>
      <c r="E29" s="310"/>
      <c r="F29" s="310"/>
      <c r="G29" s="310"/>
      <c r="H29" s="310"/>
      <c r="I29" s="310"/>
      <c r="J29" s="310"/>
      <c r="K29" s="310"/>
      <c r="L29" s="311"/>
      <c r="M29" s="78"/>
      <c r="N29" s="57"/>
    </row>
    <row r="30" spans="3:22" ht="16.5">
      <c r="C30" s="45"/>
      <c r="D30" s="304" t="s">
        <v>100</v>
      </c>
      <c r="E30" s="304"/>
      <c r="F30" s="304"/>
      <c r="G30" s="46" t="s">
        <v>1</v>
      </c>
      <c r="H30" s="46"/>
      <c r="I30" s="47" t="s">
        <v>2</v>
      </c>
      <c r="J30" s="304" t="s">
        <v>93</v>
      </c>
      <c r="K30" s="304"/>
      <c r="L30" s="305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8" t="s">
        <v>101</v>
      </c>
      <c r="D68" s="308"/>
      <c r="E68" s="308"/>
      <c r="F68" s="308"/>
      <c r="G68" s="308"/>
      <c r="H68" s="308"/>
      <c r="I68" s="308"/>
      <c r="J68" s="308"/>
      <c r="K68" s="308"/>
      <c r="L68" s="309"/>
      <c r="M68" s="78"/>
      <c r="N68" s="57"/>
    </row>
    <row r="69" spans="3:22" ht="16.5">
      <c r="C69" s="45"/>
      <c r="D69" s="304" t="s">
        <v>100</v>
      </c>
      <c r="E69" s="304"/>
      <c r="F69" s="304"/>
      <c r="G69" s="46" t="s">
        <v>1</v>
      </c>
      <c r="H69" s="46"/>
      <c r="I69" s="47" t="s">
        <v>2</v>
      </c>
      <c r="J69" s="304" t="s">
        <v>93</v>
      </c>
      <c r="K69" s="304"/>
      <c r="L69" s="305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2021-05-31T14:12:16Z</dcterms:modified>
</cp:coreProperties>
</file>