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EA36F35B-B860-4784-B6BA-588EBBB2812D}" xr6:coauthVersionLast="41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4" l="1"/>
  <c r="B28" i="4"/>
  <c r="B26" i="4"/>
  <c r="B24" i="4"/>
  <c r="B22" i="4"/>
  <c r="C22" i="4" l="1"/>
  <c r="H71" i="37" l="1"/>
  <c r="B71" i="37"/>
  <c r="B31" i="37"/>
  <c r="H31" i="37"/>
  <c r="H30" i="36"/>
  <c r="B30" i="36"/>
  <c r="B20" i="36"/>
  <c r="H20" i="36"/>
  <c r="B30" i="4" l="1"/>
  <c r="B19" i="4"/>
  <c r="B14" i="4"/>
  <c r="C28" i="4"/>
  <c r="C26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<sst xmlns="http://schemas.openxmlformats.org/spreadsheetml/2006/main" count="327" uniqueCount="129">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</sst>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£&quot;#,##0;[Red]\-&quot;£&quot;#,##0"/>
    <numFmt numFmtId="170" formatCode="_-&quot;£&quot;* #,##0.00_-;\-&quot;£&quot;* #,##0.00_-;_-&quot;£&quot;* &quot;-&quot;??_-;_-@_-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_(* #,##0.0_);_(* \(#,##0.0\);_(* &quot;-&quot;?_);_(@_)"/>
    <numFmt numFmtId="190" formatCode="0.000000000000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6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68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8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70" fontId="5" fillId="0" borderId="0"/>
    <xf numFmtId="169" fontId="5" fillId="0" borderId="0"/>
    <xf numFmtId="170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3" fontId="94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3" fontId="116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3" fillId="63" borderId="23" xfId="620" applyNumberFormat="1" applyFont="1" applyFill="1" applyBorder="1" applyAlignment="1">
      <alignment horizontal="left" indent="1"/>
    </xf>
    <xf numFmtId="173" fontId="117" fillId="63" borderId="23" xfId="620" applyNumberFormat="1" applyFont="1" applyFill="1" applyBorder="1" applyAlignment="1">
      <alignment horizontal="left" indent="2"/>
    </xf>
    <xf numFmtId="173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6" fillId="63" borderId="24" xfId="620" applyNumberFormat="1" applyFont="1" applyFill="1" applyBorder="1" applyAlignment="1">
      <alignment horizontal="left" indent="1"/>
    </xf>
    <xf numFmtId="173" fontId="118" fillId="63" borderId="36" xfId="620" applyNumberFormat="1" applyFont="1" applyFill="1" applyBorder="1" applyAlignment="1">
      <alignment horizontal="right"/>
    </xf>
    <xf numFmtId="173" fontId="119" fillId="63" borderId="36" xfId="620" applyNumberFormat="1" applyFont="1" applyFill="1" applyBorder="1" applyAlignment="1">
      <alignment horizontal="right"/>
    </xf>
    <xf numFmtId="173" fontId="119" fillId="63" borderId="35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68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9" fillId="64" borderId="19" xfId="620" applyNumberFormat="1" applyFont="1" applyFill="1" applyBorder="1" applyAlignment="1">
      <alignment horizontal="right"/>
    </xf>
    <xf numFmtId="173" fontId="119" fillId="64" borderId="0" xfId="620" applyNumberFormat="1" applyFont="1" applyFill="1" applyAlignment="1">
      <alignment horizontal="right"/>
    </xf>
    <xf numFmtId="173" fontId="119" fillId="64" borderId="36" xfId="620" applyNumberFormat="1" applyFont="1" applyFill="1" applyBorder="1" applyAlignment="1">
      <alignment horizontal="right"/>
    </xf>
    <xf numFmtId="173" fontId="119" fillId="64" borderId="35" xfId="620" applyNumberFormat="1" applyFont="1" applyFill="1" applyBorder="1" applyAlignment="1">
      <alignment horizontal="right"/>
    </xf>
    <xf numFmtId="173" fontId="118" fillId="64" borderId="46" xfId="620" applyNumberFormat="1" applyFont="1" applyFill="1" applyBorder="1" applyAlignment="1">
      <alignment horizontal="right"/>
    </xf>
    <xf numFmtId="173" fontId="118" fillId="64" borderId="14" xfId="620" applyNumberFormat="1" applyFont="1" applyFill="1" applyBorder="1" applyAlignment="1">
      <alignment horizontal="right"/>
    </xf>
    <xf numFmtId="173" fontId="118" fillId="64" borderId="37" xfId="620" applyNumberFormat="1" applyFont="1" applyFill="1" applyBorder="1" applyAlignment="1">
      <alignment horizontal="right"/>
    </xf>
    <xf numFmtId="173" fontId="118" fillId="64" borderId="38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5" fontId="119" fillId="63" borderId="34" xfId="346" applyNumberFormat="1" applyFont="1" applyFill="1" applyBorder="1" applyAlignment="1">
      <alignment horizontal="right"/>
    </xf>
    <xf numFmtId="182" fontId="119" fillId="63" borderId="34" xfId="620" applyNumberFormat="1" applyFont="1" applyFill="1" applyBorder="1" applyAlignment="1">
      <alignment horizontal="right"/>
    </xf>
    <xf numFmtId="182" fontId="119" fillId="63" borderId="35" xfId="620" applyNumberFormat="1" applyFont="1" applyFill="1" applyBorder="1" applyAlignment="1">
      <alignment horizontal="right"/>
    </xf>
    <xf numFmtId="182" fontId="119" fillId="63" borderId="48" xfId="620" applyNumberFormat="1" applyFont="1" applyFill="1" applyBorder="1" applyAlignment="1">
      <alignment horizontal="right"/>
    </xf>
    <xf numFmtId="182" fontId="119" fillId="63" borderId="38" xfId="620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85" fontId="119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7" fillId="64" borderId="36" xfId="620" applyNumberFormat="1" applyFont="1" applyFill="1" applyBorder="1" applyAlignment="1">
      <alignment horizontal="center"/>
    </xf>
    <xf numFmtId="173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71" fontId="0" fillId="0" borderId="0" xfId="321" applyFont="1"/>
    <xf numFmtId="173" fontId="118" fillId="64" borderId="47" xfId="620" applyNumberFormat="1" applyFont="1" applyFill="1" applyBorder="1" applyAlignment="1">
      <alignment horizontal="right"/>
    </xf>
    <xf numFmtId="173" fontId="118" fillId="64" borderId="34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9" fillId="64" borderId="41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/>
    <xf numFmtId="173" fontId="118" fillId="64" borderId="36" xfId="620" applyNumberFormat="1" applyFont="1" applyFill="1" applyBorder="1"/>
    <xf numFmtId="173" fontId="119" fillId="64" borderId="36" xfId="620" applyNumberFormat="1" applyFont="1" applyFill="1" applyBorder="1"/>
    <xf numFmtId="173" fontId="118" fillId="64" borderId="35" xfId="620" applyNumberFormat="1" applyFont="1" applyFill="1" applyBorder="1"/>
    <xf numFmtId="173" fontId="119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8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8" fillId="64" borderId="38" xfId="620" applyNumberFormat="1" applyFont="1" applyFill="1" applyBorder="1"/>
    <xf numFmtId="173" fontId="2" fillId="0" borderId="0" xfId="571" applyNumberFormat="1" applyFont="1"/>
    <xf numFmtId="173" fontId="117" fillId="64" borderId="37" xfId="620" applyNumberFormat="1" applyFont="1" applyFill="1" applyBorder="1"/>
    <xf numFmtId="173" fontId="117" fillId="64" borderId="38" xfId="620" applyNumberFormat="1" applyFont="1" applyFill="1" applyBorder="1"/>
    <xf numFmtId="0" fontId="5" fillId="0" borderId="26" xfId="620" applyFont="1" applyBorder="1"/>
    <xf numFmtId="189" fontId="2" fillId="0" borderId="0" xfId="321" applyNumberFormat="1" applyFont="1"/>
    <xf numFmtId="173" fontId="2" fillId="0" borderId="0" xfId="321" applyNumberFormat="1" applyFont="1"/>
    <xf numFmtId="190" fontId="2" fillId="0" borderId="0" xfId="571" applyNumberFormat="1"/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119" fillId="66" borderId="36" xfId="346" applyNumberFormat="1" applyFont="1" applyFill="1" applyBorder="1" applyAlignment="1">
      <alignment horizontal="right"/>
    </xf>
    <xf numFmtId="173" fontId="119" fillId="66" borderId="36" xfId="620" applyNumberFormat="1" applyFont="1" applyFill="1" applyBorder="1" applyAlignment="1">
      <alignment horizontal="right"/>
    </xf>
    <xf numFmtId="173" fontId="119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8" fillId="66" borderId="37" xfId="346" applyNumberFormat="1" applyFont="1" applyFill="1" applyBorder="1" applyAlignment="1">
      <alignment horizontal="right"/>
    </xf>
    <xf numFmtId="173" fontId="118" fillId="66" borderId="37" xfId="620" applyNumberFormat="1" applyFont="1" applyFill="1" applyBorder="1" applyAlignment="1">
      <alignment horizontal="right"/>
    </xf>
    <xf numFmtId="173" fontId="118" fillId="66" borderId="38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2" fillId="62" borderId="30" xfId="620" applyFont="1" applyFill="1" applyBorder="1" applyAlignment="1">
      <alignment horizontal="center"/>
    </xf>
    <xf numFmtId="0" fontId="122" fillId="62" borderId="26" xfId="620" applyFont="1" applyFill="1" applyBorder="1" applyAlignment="1">
      <alignment horizontal="center"/>
    </xf>
    <xf numFmtId="0" fontId="122" fillId="62" borderId="31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2" fillId="62" borderId="54" xfId="620" applyNumberFormat="1" applyFont="1" applyFill="1" applyBorder="1" applyAlignment="1">
      <alignment horizontal="center"/>
    </xf>
    <xf numFmtId="173" fontId="122" fillId="62" borderId="52" xfId="620" applyNumberFormat="1" applyFont="1" applyFill="1" applyBorder="1" applyAlignment="1">
      <alignment horizontal="center"/>
    </xf>
    <xf numFmtId="173" fontId="122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26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[18]IR!$C$333:$D$362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[18]IR!$M$333:$M$362</c:f>
              <c:numCache>
                <c:formatCode>General</c:formatCode>
                <c:ptCount val="30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7.6785660091964001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48-414D-933E-C92CF6C94B68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[18]IR!$C$333:$D$362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[18]IR!$F$333:$F$362</c:f>
              <c:numCache>
                <c:formatCode>General</c:formatCode>
                <c:ptCount val="30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48-414D-933E-C92CF6C94B68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[18]IR!$C$333:$D$362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[18]IR!$L$333:$L$362</c:f>
              <c:numCache>
                <c:formatCode>General</c:formatCode>
                <c:ptCount val="30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3.952324664792819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48-414D-933E-C92CF6C94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851543932388016E-2"/>
          <c:y val="7.8101837270341201E-2"/>
          <c:w val="0.8756410221026093"/>
          <c:h val="0.6730148731408572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-NCPI'!$A$157:$B$186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-NCPI'!$E$157:$E$186</c:f>
              <c:numCache>
                <c:formatCode>General</c:formatCode>
                <c:ptCount val="30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2.147270808870843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B87-491E-A16C-713FA1505EE8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-NCPI'!$A$157:$B$186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-NCPI'!$D$157:$D$186</c:f>
              <c:numCache>
                <c:formatCode>General</c:formatCode>
                <c:ptCount val="30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7-491E-A16C-713FA1505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June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1</xdr:row>
      <xdr:rowOff>31750</xdr:rowOff>
    </xdr:from>
    <xdr:to>
      <xdr:col>9</xdr:col>
      <xdr:colOff>560917</xdr:colOff>
      <xdr:row>16</xdr:row>
      <xdr:rowOff>63500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C177164-00CE-4EE5-97F9-A48006820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42333</xdr:colOff>
      <xdr:row>18</xdr:row>
      <xdr:rowOff>84667</xdr:rowOff>
    </xdr:from>
    <xdr:to>
      <xdr:col>9</xdr:col>
      <xdr:colOff>571499</xdr:colOff>
      <xdr:row>33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85EF09B-4975-4804-9F17-F07750AEB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B158" t="str">
            <v>F</v>
          </cell>
          <cell r="D158">
            <v>4</v>
          </cell>
          <cell r="E158">
            <v>3.5</v>
          </cell>
        </row>
        <row r="159">
          <cell r="B159" t="str">
            <v>M</v>
          </cell>
          <cell r="D159">
            <v>3.8</v>
          </cell>
          <cell r="E159">
            <v>3.5</v>
          </cell>
        </row>
        <row r="160"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B162" t="str">
            <v>J</v>
          </cell>
          <cell r="D162">
            <v>4.5999999999999996</v>
          </cell>
          <cell r="E162">
            <v>4</v>
          </cell>
        </row>
        <row r="163"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B167" t="str">
            <v>N</v>
          </cell>
          <cell r="D167">
            <v>5.2</v>
          </cell>
          <cell r="E167">
            <v>5.6</v>
          </cell>
        </row>
        <row r="168"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2.147270808870843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3.952324664792819</v>
          </cell>
          <cell r="M362">
            <v>7.6785660091964001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0" t="s">
        <v>96</v>
      </c>
      <c r="B1" s="251"/>
      <c r="C1" s="251"/>
      <c r="D1" s="251"/>
      <c r="E1" s="251"/>
      <c r="F1" s="251"/>
      <c r="G1" s="251"/>
      <c r="H1" s="252"/>
      <c r="I1" s="252"/>
      <c r="J1" s="252"/>
    </row>
    <row r="2" spans="1:12" ht="18">
      <c r="A2" s="261" t="s">
        <v>0</v>
      </c>
      <c r="B2" s="262"/>
      <c r="C2" s="262"/>
      <c r="D2" s="262"/>
      <c r="E2" s="262"/>
      <c r="F2" s="262"/>
      <c r="G2" s="262"/>
      <c r="H2" s="263"/>
      <c r="I2" s="263"/>
      <c r="J2" s="263"/>
    </row>
    <row r="3" spans="1:12" ht="16.5">
      <c r="A3" s="41"/>
      <c r="B3" s="253" t="s">
        <v>95</v>
      </c>
      <c r="C3" s="254"/>
      <c r="D3" s="255"/>
      <c r="E3" s="258" t="s">
        <v>1</v>
      </c>
      <c r="F3" s="259"/>
      <c r="G3" s="42" t="s">
        <v>2</v>
      </c>
      <c r="H3" s="256" t="s">
        <v>3</v>
      </c>
      <c r="I3" s="264"/>
      <c r="J3" s="264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6" t="s">
        <v>92</v>
      </c>
      <c r="B18" s="267"/>
      <c r="C18" s="267"/>
      <c r="D18" s="267"/>
      <c r="E18" s="267"/>
      <c r="F18" s="267"/>
      <c r="G18" s="267"/>
      <c r="H18" s="268"/>
      <c r="I18" s="268"/>
      <c r="J18" s="268"/>
      <c r="K18" s="82"/>
      <c r="L18" s="55"/>
    </row>
    <row r="19" spans="1:12" ht="16.5">
      <c r="A19" s="41"/>
      <c r="B19" s="253" t="s">
        <v>95</v>
      </c>
      <c r="C19" s="254"/>
      <c r="D19" s="255"/>
      <c r="E19" s="258" t="s">
        <v>1</v>
      </c>
      <c r="F19" s="259"/>
      <c r="G19" s="42" t="s">
        <v>2</v>
      </c>
      <c r="H19" s="256" t="s">
        <v>3</v>
      </c>
      <c r="I19" s="264"/>
      <c r="J19" s="264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5" t="s">
        <v>22</v>
      </c>
      <c r="B30" s="265"/>
      <c r="C30" s="265"/>
      <c r="D30" s="265"/>
      <c r="E30" s="265"/>
      <c r="F30" s="265"/>
      <c r="G30" s="265"/>
      <c r="H30" s="265"/>
      <c r="I30" s="265"/>
      <c r="J30" s="265"/>
      <c r="K30" s="82"/>
      <c r="L30" s="55"/>
    </row>
    <row r="31" spans="1:12" ht="15.75">
      <c r="A31" s="41"/>
      <c r="B31" s="253" t="s">
        <v>95</v>
      </c>
      <c r="C31" s="254"/>
      <c r="D31" s="255"/>
      <c r="E31" s="256" t="s">
        <v>23</v>
      </c>
      <c r="F31" s="260"/>
      <c r="G31" s="42" t="s">
        <v>2</v>
      </c>
      <c r="H31" s="256" t="s">
        <v>3</v>
      </c>
      <c r="I31" s="257"/>
      <c r="J31" s="257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abSelected="1" topLeftCell="A37" zoomScale="80" zoomScaleNormal="80" workbookViewId="0">
      <selection activeCell="C35" sqref="C35"/>
    </sheetView>
  </sheetViews>
  <sheetFormatPr defaultRowHeight="15"/>
  <cols>
    <col min="1" max="1" width="49.42578125" style="104" customWidth="1"/>
    <col min="2" max="2" width="13.5703125" style="103" bestFit="1" customWidth="1"/>
    <col min="3" max="4" width="13.5703125" style="104" bestFit="1" customWidth="1"/>
    <col min="5" max="6" width="12.28515625" style="104" bestFit="1" customWidth="1"/>
    <col min="7" max="7" width="12" style="104" bestFit="1" customWidth="1"/>
    <col min="8" max="10" width="12" style="104" customWidth="1"/>
    <col min="11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16384" width="9.140625" style="104"/>
  </cols>
  <sheetData>
    <row r="1" spans="1:24" ht="20.25" thickBot="1">
      <c r="A1" s="269" t="s">
        <v>98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24" ht="16.5">
      <c r="A2" s="272" t="s">
        <v>121</v>
      </c>
      <c r="B2" s="273"/>
      <c r="C2" s="273"/>
      <c r="D2" s="273"/>
      <c r="E2" s="273"/>
      <c r="F2" s="273"/>
      <c r="G2" s="273"/>
      <c r="H2" s="273"/>
      <c r="I2" s="273"/>
      <c r="J2" s="274"/>
    </row>
    <row r="3" spans="1:24" ht="15.75" customHeight="1">
      <c r="A3" s="153"/>
      <c r="B3" s="279" t="s">
        <v>95</v>
      </c>
      <c r="C3" s="280"/>
      <c r="D3" s="281"/>
      <c r="E3" s="270" t="s">
        <v>1</v>
      </c>
      <c r="F3" s="271"/>
      <c r="G3" s="154" t="s">
        <v>2</v>
      </c>
      <c r="H3" s="282" t="s">
        <v>93</v>
      </c>
      <c r="I3" s="283"/>
      <c r="J3" s="284"/>
    </row>
    <row r="4" spans="1:24" ht="17.25" thickBot="1">
      <c r="A4" s="141"/>
      <c r="B4" s="146">
        <v>43646</v>
      </c>
      <c r="C4" s="146">
        <v>43982</v>
      </c>
      <c r="D4" s="146">
        <v>44012</v>
      </c>
      <c r="E4" s="205" t="s">
        <v>4</v>
      </c>
      <c r="F4" s="205" t="s">
        <v>5</v>
      </c>
      <c r="G4" s="205" t="s">
        <v>4</v>
      </c>
      <c r="H4" s="198">
        <v>43951</v>
      </c>
      <c r="I4" s="198">
        <v>43982</v>
      </c>
      <c r="J4" s="199">
        <v>44012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40203.95489808455</v>
      </c>
      <c r="C6" s="175">
        <v>46627.842306957456</v>
      </c>
      <c r="D6" s="175">
        <v>44287.944210522735</v>
      </c>
      <c r="E6" s="175">
        <v>-2339.8980964347211</v>
      </c>
      <c r="F6" s="175">
        <v>4083.9893124381852</v>
      </c>
      <c r="G6" s="175">
        <v>-5.0182422790032888</v>
      </c>
      <c r="H6" s="176">
        <v>4.3278362421951897</v>
      </c>
      <c r="I6" s="177">
        <v>4.5197359286999585</v>
      </c>
      <c r="J6" s="178">
        <v>10.158178026989972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118451.66953905884</v>
      </c>
      <c r="C7" s="175">
        <v>129510.65637786646</v>
      </c>
      <c r="D7" s="175">
        <v>131506.06186383692</v>
      </c>
      <c r="E7" s="175">
        <v>1995.4054859704629</v>
      </c>
      <c r="F7" s="175">
        <v>13054.392324778077</v>
      </c>
      <c r="G7" s="175">
        <v>1.5407268728131243</v>
      </c>
      <c r="H7" s="176">
        <v>10.288015799731369</v>
      </c>
      <c r="I7" s="177">
        <v>9.2654311082317946</v>
      </c>
      <c r="J7" s="178">
        <v>11.020859710612598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11676.484339385912</v>
      </c>
      <c r="C8" s="179">
        <v>20728.162141877037</v>
      </c>
      <c r="D8" s="179">
        <v>22080.338972621059</v>
      </c>
      <c r="E8" s="179">
        <v>1352.1768307440216</v>
      </c>
      <c r="F8" s="179">
        <v>10403.854633235147</v>
      </c>
      <c r="G8" s="179">
        <v>6.5233802277734156</v>
      </c>
      <c r="H8" s="180">
        <v>81.325163130131131</v>
      </c>
      <c r="I8" s="181">
        <v>76.507151915980756</v>
      </c>
      <c r="J8" s="182">
        <v>89.100917115453484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106775.18519967294</v>
      </c>
      <c r="C9" s="175">
        <v>108782.49423598942</v>
      </c>
      <c r="D9" s="175">
        <v>109425.72289121586</v>
      </c>
      <c r="E9" s="175">
        <v>643.22865522644133</v>
      </c>
      <c r="F9" s="175">
        <v>2650.5376915429224</v>
      </c>
      <c r="G9" s="175">
        <v>0.59129794710446504</v>
      </c>
      <c r="H9" s="176">
        <v>3.6939070185281366</v>
      </c>
      <c r="I9" s="177">
        <v>1.8706174442450845</v>
      </c>
      <c r="J9" s="178">
        <v>2.482353635431636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5332.0186772192346</v>
      </c>
      <c r="C10" s="179">
        <v>5100.1354049976235</v>
      </c>
      <c r="D10" s="179">
        <v>5394.8488189819273</v>
      </c>
      <c r="E10" s="179">
        <v>294.71341398430377</v>
      </c>
      <c r="F10" s="179">
        <v>62.83014176269262</v>
      </c>
      <c r="G10" s="179">
        <v>5.7785409715889813</v>
      </c>
      <c r="H10" s="180">
        <v>-1.4328413141383294</v>
      </c>
      <c r="I10" s="181">
        <v>-5.8445811724270271</v>
      </c>
      <c r="J10" s="182">
        <v>1.1783556203794063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399.09365635</v>
      </c>
      <c r="C11" s="179">
        <v>195.2032988</v>
      </c>
      <c r="D11" s="179">
        <v>214.38179243000002</v>
      </c>
      <c r="E11" s="179">
        <v>19.17849363000002</v>
      </c>
      <c r="F11" s="179">
        <v>-184.71186391999998</v>
      </c>
      <c r="G11" s="179">
        <v>9.8248819297105143</v>
      </c>
      <c r="H11" s="180">
        <v>-24.959469216462978</v>
      </c>
      <c r="I11" s="181">
        <v>-49.341202316662056</v>
      </c>
      <c r="J11" s="182">
        <v>-46.282836367113298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1401.4954611613816</v>
      </c>
      <c r="C12" s="179">
        <v>775.97780074234117</v>
      </c>
      <c r="D12" s="179">
        <v>727.74415576490412</v>
      </c>
      <c r="E12" s="179">
        <v>-48.233644977437052</v>
      </c>
      <c r="F12" s="179">
        <v>-673.75130539647751</v>
      </c>
      <c r="G12" s="179">
        <v>-6.215853717889118</v>
      </c>
      <c r="H12" s="180">
        <v>-41.492336023076795</v>
      </c>
      <c r="I12" s="181">
        <v>-32.009563328393256</v>
      </c>
      <c r="J12" s="182">
        <v>-48.073741518802912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110</v>
      </c>
      <c r="B13" s="175">
        <v>99642.57740494232</v>
      </c>
      <c r="C13" s="175">
        <v>102711.17773144945</v>
      </c>
      <c r="D13" s="175">
        <v>103088.74812403903</v>
      </c>
      <c r="E13" s="175">
        <v>377.57039258957957</v>
      </c>
      <c r="F13" s="175">
        <v>3446.1707190967136</v>
      </c>
      <c r="G13" s="175">
        <v>0.36760399493887519</v>
      </c>
      <c r="H13" s="176">
        <v>4.5908862885579254</v>
      </c>
      <c r="I13" s="177">
        <v>2.8741279155384092</v>
      </c>
      <c r="J13" s="178">
        <v>3.4585322949763508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45043.194577565795</v>
      </c>
      <c r="C14" s="179">
        <v>43622.178209555103</v>
      </c>
      <c r="D14" s="179">
        <v>43921.855309106126</v>
      </c>
      <c r="E14" s="179">
        <v>299.67709955102328</v>
      </c>
      <c r="F14" s="179">
        <v>-1121.3392684596693</v>
      </c>
      <c r="G14" s="179">
        <v>0.68698334620387413</v>
      </c>
      <c r="H14" s="180">
        <v>2.458907807508524</v>
      </c>
      <c r="I14" s="181">
        <v>-0.58053772985340402</v>
      </c>
      <c r="J14" s="182">
        <v>-2.4894754445728466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54599.382827376525</v>
      </c>
      <c r="C15" s="179">
        <v>59088.999521894344</v>
      </c>
      <c r="D15" s="179">
        <v>59166.892814932908</v>
      </c>
      <c r="E15" s="179">
        <v>77.89329303856357</v>
      </c>
      <c r="F15" s="179">
        <v>4567.5099875563828</v>
      </c>
      <c r="G15" s="179">
        <v>0.13182367897377389</v>
      </c>
      <c r="H15" s="180">
        <v>6.2314586306410291</v>
      </c>
      <c r="I15" s="181">
        <v>5.5826211924197935</v>
      </c>
      <c r="J15" s="182">
        <v>8.3654974672464562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50636.590525413485</v>
      </c>
      <c r="C16" s="175">
        <v>52723.232636703658</v>
      </c>
      <c r="D16" s="175">
        <v>51924.977147020181</v>
      </c>
      <c r="E16" s="175">
        <v>-798.25548968347721</v>
      </c>
      <c r="F16" s="175">
        <v>1288.3866216066963</v>
      </c>
      <c r="G16" s="175">
        <v>-1.5140488353283672</v>
      </c>
      <c r="H16" s="176">
        <v>-0.45769464773390212</v>
      </c>
      <c r="I16" s="177">
        <v>-1.3821563704081825</v>
      </c>
      <c r="J16" s="178">
        <v>2.5443786957972208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108019.01620923588</v>
      </c>
      <c r="C17" s="183">
        <v>123415.34776847334</v>
      </c>
      <c r="D17" s="183">
        <v>123869.11129419564</v>
      </c>
      <c r="E17" s="185">
        <v>453.76352572230098</v>
      </c>
      <c r="F17" s="183">
        <v>15850.095084959758</v>
      </c>
      <c r="G17" s="183">
        <v>0.36767187706148263</v>
      </c>
      <c r="H17" s="184">
        <v>13.131669197902426</v>
      </c>
      <c r="I17" s="185">
        <v>12.525346517695439</v>
      </c>
      <c r="J17" s="186">
        <v>14.67343032846891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1"/>
      <c r="F18" s="152"/>
      <c r="G18" s="152"/>
      <c r="H18" s="152"/>
      <c r="I18" s="152"/>
      <c r="J18" s="1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6" t="s">
        <v>122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79" t="str">
        <f>B3</f>
        <v>N$ Million</v>
      </c>
      <c r="C20" s="280"/>
      <c r="D20" s="281"/>
      <c r="E20" s="270" t="s">
        <v>1</v>
      </c>
      <c r="F20" s="271"/>
      <c r="G20" s="212" t="s">
        <v>2</v>
      </c>
      <c r="H20" s="279" t="str">
        <f>H3</f>
        <v>Annual percentage change</v>
      </c>
      <c r="I20" s="280"/>
      <c r="J20" s="285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43646</v>
      </c>
      <c r="C21" s="145">
        <f>C4</f>
        <v>43982</v>
      </c>
      <c r="D21" s="145">
        <f>D4</f>
        <v>44012</v>
      </c>
      <c r="E21" s="205" t="s">
        <v>4</v>
      </c>
      <c r="F21" s="205" t="s">
        <v>5</v>
      </c>
      <c r="G21" s="205" t="s">
        <v>4</v>
      </c>
      <c r="H21" s="198">
        <f>H4</f>
        <v>43951</v>
      </c>
      <c r="I21" s="198">
        <f>I4</f>
        <v>43982</v>
      </c>
      <c r="J21" s="199">
        <f>J4</f>
        <v>44012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108019.01620923588</v>
      </c>
      <c r="C23" s="187">
        <v>123415.34776847334</v>
      </c>
      <c r="D23" s="187">
        <v>123869.11129419564</v>
      </c>
      <c r="E23" s="187">
        <v>453.76352572230098</v>
      </c>
      <c r="F23" s="187">
        <v>15850.095084959758</v>
      </c>
      <c r="G23" s="188">
        <v>0.36767187706148263</v>
      </c>
      <c r="H23" s="188">
        <v>13.131669197902426</v>
      </c>
      <c r="I23" s="188">
        <v>12.525346517695439</v>
      </c>
      <c r="J23" s="189">
        <v>14.67343032846891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2995.3488030945673</v>
      </c>
      <c r="C24" s="190">
        <v>3173.4589932554636</v>
      </c>
      <c r="D24" s="190">
        <v>3046.6991855128372</v>
      </c>
      <c r="E24" s="190">
        <v>-126.75980774262644</v>
      </c>
      <c r="F24" s="190">
        <v>51.350382418269874</v>
      </c>
      <c r="G24" s="191">
        <v>-3.9943735845343582</v>
      </c>
      <c r="H24" s="191">
        <v>1.4077902674637386</v>
      </c>
      <c r="I24" s="191">
        <v>8.8921288010398598</v>
      </c>
      <c r="J24" s="192">
        <v>1.7143373207560586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49233.292845676551</v>
      </c>
      <c r="C25" s="190">
        <v>57478.545134964152</v>
      </c>
      <c r="D25" s="190">
        <v>56978.282369527355</v>
      </c>
      <c r="E25" s="190">
        <v>-500.26276543679705</v>
      </c>
      <c r="F25" s="190">
        <v>7744.9895238508034</v>
      </c>
      <c r="G25" s="191">
        <v>-0.87034695165324649</v>
      </c>
      <c r="H25" s="191">
        <v>18.789007829800283</v>
      </c>
      <c r="I25" s="191">
        <v>12.97206626035603</v>
      </c>
      <c r="J25" s="192">
        <v>15.73120357423123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55790.37456046477</v>
      </c>
      <c r="C26" s="190">
        <v>62763.343640253719</v>
      </c>
      <c r="D26" s="190">
        <v>63844.129739155447</v>
      </c>
      <c r="E26" s="190">
        <v>1080.7860989017281</v>
      </c>
      <c r="F26" s="190">
        <v>8053.755178690677</v>
      </c>
      <c r="G26" s="191">
        <v>1.7220021053954184</v>
      </c>
      <c r="H26" s="191">
        <v>8.6647434414716287</v>
      </c>
      <c r="I26" s="191">
        <v>12.308112534665014</v>
      </c>
      <c r="J26" s="192">
        <v>14.435743158458521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2" t="s">
        <v>22</v>
      </c>
      <c r="B29" s="273"/>
      <c r="C29" s="273"/>
      <c r="D29" s="273"/>
      <c r="E29" s="273"/>
      <c r="F29" s="273"/>
      <c r="G29" s="273"/>
      <c r="H29" s="273"/>
      <c r="I29" s="273"/>
      <c r="J29" s="275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79" t="str">
        <f>B3</f>
        <v>N$ Million</v>
      </c>
      <c r="C30" s="280"/>
      <c r="D30" s="281"/>
      <c r="E30" s="270" t="s">
        <v>1</v>
      </c>
      <c r="F30" s="271"/>
      <c r="G30" s="169" t="s">
        <v>2</v>
      </c>
      <c r="H30" s="279" t="str">
        <f>H3</f>
        <v>Annual percentage change</v>
      </c>
      <c r="I30" s="280"/>
      <c r="J30" s="285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43646</v>
      </c>
      <c r="C31" s="146">
        <f>C4</f>
        <v>43982</v>
      </c>
      <c r="D31" s="145">
        <f>D4</f>
        <v>44012</v>
      </c>
      <c r="E31" s="145" t="s">
        <v>4</v>
      </c>
      <c r="F31" s="145" t="s">
        <v>5</v>
      </c>
      <c r="G31" s="145" t="s">
        <v>4</v>
      </c>
      <c r="H31" s="145">
        <f>H4</f>
        <v>43951</v>
      </c>
      <c r="I31" s="145">
        <f>I4</f>
        <v>43982</v>
      </c>
      <c r="J31" s="210">
        <f>J4</f>
        <v>44012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100237.13093186013</v>
      </c>
      <c r="C33" s="195">
        <v>102285.69602142148</v>
      </c>
      <c r="D33" s="195">
        <v>102693.68230584773</v>
      </c>
      <c r="E33" s="195">
        <v>407.98628442625341</v>
      </c>
      <c r="F33" s="195">
        <v>2456.5513739876042</v>
      </c>
      <c r="G33" s="128">
        <v>0.39886934370647964</v>
      </c>
      <c r="H33" s="128">
        <v>3.3530308133413342</v>
      </c>
      <c r="I33" s="128">
        <v>1.8236058964456845</v>
      </c>
      <c r="J33" s="131">
        <v>2.4507399115977648</v>
      </c>
      <c r="K33" s="150"/>
      <c r="L33" s="150"/>
      <c r="M33" s="150"/>
      <c r="N33" s="235"/>
      <c r="O33" s="235"/>
      <c r="P33" s="236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5332.0176772192344</v>
      </c>
      <c r="C34" s="196">
        <v>5100.1344039976238</v>
      </c>
      <c r="D34" s="196">
        <v>5394.8478179819276</v>
      </c>
      <c r="E34" s="196">
        <v>294.71341398430377</v>
      </c>
      <c r="F34" s="196">
        <v>62.83014076269319</v>
      </c>
      <c r="G34" s="128">
        <v>5.7785421057394046</v>
      </c>
      <c r="H34" s="129">
        <v>-1.432841588793849</v>
      </c>
      <c r="I34" s="129">
        <v>-5.8445822698775629</v>
      </c>
      <c r="J34" s="130">
        <v>1.1783558226209863</v>
      </c>
      <c r="K34" s="150"/>
      <c r="L34" s="150"/>
      <c r="M34" s="150"/>
      <c r="N34" s="235"/>
      <c r="O34" s="235"/>
      <c r="P34" s="236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44726.096653863606</v>
      </c>
      <c r="C35" s="195">
        <v>42776.673508841523</v>
      </c>
      <c r="D35" s="195">
        <v>43127.939557079997</v>
      </c>
      <c r="E35" s="195">
        <v>351.26604823847447</v>
      </c>
      <c r="F35" s="195">
        <v>-1598.1570967836087</v>
      </c>
      <c r="G35" s="128">
        <v>0.82116260902304816</v>
      </c>
      <c r="H35" s="128">
        <v>1.1432869683556817</v>
      </c>
      <c r="I35" s="128">
        <v>-1.7187000527927552</v>
      </c>
      <c r="J35" s="131">
        <v>-3.573209415415306</v>
      </c>
      <c r="K35" s="150"/>
      <c r="L35" s="150"/>
      <c r="M35" s="150"/>
      <c r="N35" s="235"/>
      <c r="O35" s="235"/>
      <c r="P35" s="236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8">
        <v>40433.824231864448</v>
      </c>
      <c r="C36" s="238">
        <v>39027.922783585673</v>
      </c>
      <c r="D36" s="238">
        <v>39389.383670722935</v>
      </c>
      <c r="E36" s="238">
        <v>361.46088713726203</v>
      </c>
      <c r="F36" s="238">
        <v>-1044.4405611415132</v>
      </c>
      <c r="G36" s="239">
        <v>0.92615968608322419</v>
      </c>
      <c r="H36" s="239">
        <v>2.160248967404371</v>
      </c>
      <c r="I36" s="239">
        <v>-0.81018831540959013</v>
      </c>
      <c r="J36" s="240">
        <v>-2.583086267458313</v>
      </c>
      <c r="K36" s="150"/>
      <c r="L36" s="150"/>
      <c r="M36" s="150"/>
      <c r="N36" s="235"/>
      <c r="O36" s="235"/>
      <c r="P36" s="236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41">
        <v>14399.50257702003</v>
      </c>
      <c r="C37" s="241">
        <v>12768.339300222669</v>
      </c>
      <c r="D37" s="241">
        <v>12428.512397490445</v>
      </c>
      <c r="E37" s="241">
        <v>-339.82690273222397</v>
      </c>
      <c r="F37" s="241">
        <v>-1970.9901795295846</v>
      </c>
      <c r="G37" s="242">
        <v>-2.6614808295883705</v>
      </c>
      <c r="H37" s="242">
        <v>-0.11389018710747223</v>
      </c>
      <c r="I37" s="242">
        <v>-3.7332379647487102</v>
      </c>
      <c r="J37" s="243">
        <v>-13.687904627171363</v>
      </c>
      <c r="K37" s="150"/>
      <c r="L37" s="150"/>
      <c r="M37" s="150"/>
      <c r="N37" s="235"/>
      <c r="O37" s="235"/>
      <c r="P37" s="236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41">
        <v>15533.326570875202</v>
      </c>
      <c r="C38" s="241">
        <v>16448.271375225577</v>
      </c>
      <c r="D38" s="241">
        <v>16788.240312570299</v>
      </c>
      <c r="E38" s="241">
        <v>339.96893734472178</v>
      </c>
      <c r="F38" s="241">
        <v>1254.9137416950962</v>
      </c>
      <c r="G38" s="242">
        <v>2.066897667172384</v>
      </c>
      <c r="H38" s="242">
        <v>8.490393522885455</v>
      </c>
      <c r="I38" s="242">
        <v>6.7346745720204666</v>
      </c>
      <c r="J38" s="243">
        <v>8.0788473477924754</v>
      </c>
      <c r="K38" s="150"/>
      <c r="L38" s="150"/>
      <c r="M38" s="150"/>
      <c r="N38" s="235"/>
      <c r="O38" s="235"/>
      <c r="P38" s="236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41">
        <v>10500.995083969221</v>
      </c>
      <c r="C39" s="241">
        <v>9811.3121081374247</v>
      </c>
      <c r="D39" s="241">
        <v>10172.630960662193</v>
      </c>
      <c r="E39" s="241">
        <v>361.31885252476786</v>
      </c>
      <c r="F39" s="241">
        <v>-328.36412330702842</v>
      </c>
      <c r="G39" s="242">
        <v>3.6826761654549074</v>
      </c>
      <c r="H39" s="242">
        <v>-4.3055148968065993</v>
      </c>
      <c r="I39" s="242">
        <v>-8.0716255617617776</v>
      </c>
      <c r="J39" s="243">
        <v>-3.1269810211444309</v>
      </c>
      <c r="K39" s="150"/>
      <c r="L39" s="150"/>
      <c r="M39" s="150"/>
      <c r="N39" s="235"/>
      <c r="O39" s="235"/>
      <c r="P39" s="236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128</v>
      </c>
      <c r="B40" s="238">
        <v>4292.2724219991487</v>
      </c>
      <c r="C40" s="238">
        <v>3748.7507252558603</v>
      </c>
      <c r="D40" s="238">
        <v>3738.5558863570627</v>
      </c>
      <c r="E40" s="238">
        <v>-10.19483889879757</v>
      </c>
      <c r="F40" s="238">
        <v>-553.716535642086</v>
      </c>
      <c r="G40" s="239">
        <v>-0.27195296902814903</v>
      </c>
      <c r="H40" s="239">
        <v>-8.2389340969511267</v>
      </c>
      <c r="I40" s="239">
        <v>-10.274636993959689</v>
      </c>
      <c r="J40" s="240">
        <v>-12.900312030618736</v>
      </c>
      <c r="K40" s="150"/>
      <c r="L40" s="150"/>
      <c r="M40" s="150"/>
      <c r="N40" s="235"/>
      <c r="O40" s="235"/>
      <c r="P40" s="236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4"/>
      <c r="C41" s="244"/>
      <c r="D41" s="244"/>
      <c r="E41" s="238"/>
      <c r="F41" s="238"/>
      <c r="G41" s="239"/>
      <c r="H41" s="245"/>
      <c r="I41" s="245"/>
      <c r="J41" s="246"/>
      <c r="K41" s="150"/>
      <c r="L41" s="150"/>
      <c r="M41" s="150"/>
      <c r="N41" s="235"/>
      <c r="O41" s="235"/>
      <c r="P41" s="236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125</v>
      </c>
      <c r="B42" s="238">
        <v>54494.314220546519</v>
      </c>
      <c r="C42" s="238">
        <v>58775.16218155434</v>
      </c>
      <c r="D42" s="238">
        <v>58895.945503812902</v>
      </c>
      <c r="E42" s="238">
        <v>120.78332225856138</v>
      </c>
      <c r="F42" s="238">
        <v>4401.6312832663825</v>
      </c>
      <c r="G42" s="239">
        <v>0.20550061926746821</v>
      </c>
      <c r="H42" s="239">
        <v>5.6666538716218611</v>
      </c>
      <c r="I42" s="239">
        <v>5.2320036047570682</v>
      </c>
      <c r="J42" s="240">
        <v>8.0772303426965664</v>
      </c>
      <c r="K42" s="150"/>
      <c r="L42" s="150"/>
      <c r="M42" s="150"/>
      <c r="N42" s="235"/>
      <c r="O42" s="235"/>
      <c r="P42" s="236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8">
        <v>47712.00994710649</v>
      </c>
      <c r="C43" s="238">
        <v>52383.639165283144</v>
      </c>
      <c r="D43" s="238">
        <v>52507.145850591631</v>
      </c>
      <c r="E43" s="238">
        <v>123.50668530848634</v>
      </c>
      <c r="F43" s="238">
        <v>4795.1359034851412</v>
      </c>
      <c r="G43" s="239">
        <v>0.23577339657290963</v>
      </c>
      <c r="H43" s="239">
        <v>7.4656858845664402</v>
      </c>
      <c r="I43" s="239">
        <v>6.95870766780358</v>
      </c>
      <c r="J43" s="240">
        <v>10.050165375135165</v>
      </c>
      <c r="K43" s="150"/>
      <c r="L43" s="150"/>
      <c r="M43" s="150"/>
      <c r="N43" s="235"/>
      <c r="O43" s="235"/>
      <c r="P43" s="236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41">
        <v>37675.836020240866</v>
      </c>
      <c r="C44" s="241">
        <v>40444.664024727419</v>
      </c>
      <c r="D44" s="241">
        <v>40603.242446609853</v>
      </c>
      <c r="E44" s="241">
        <v>158.57842188243376</v>
      </c>
      <c r="F44" s="241">
        <v>2927.406426368987</v>
      </c>
      <c r="G44" s="242">
        <v>0.39208737594032073</v>
      </c>
      <c r="H44" s="242">
        <v>5.2333735956515284</v>
      </c>
      <c r="I44" s="242">
        <v>5.0285503045317057</v>
      </c>
      <c r="J44" s="243">
        <v>7.7699839886665671</v>
      </c>
      <c r="K44" s="150"/>
      <c r="L44" s="150"/>
      <c r="M44" s="150"/>
      <c r="N44" s="235"/>
      <c r="O44" s="235"/>
      <c r="P44" s="236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41">
        <v>8101.4594356169009</v>
      </c>
      <c r="C45" s="241">
        <v>9554.3904447461355</v>
      </c>
      <c r="D45" s="241">
        <v>9535.3583042088358</v>
      </c>
      <c r="E45" s="241">
        <v>-19.032140537299711</v>
      </c>
      <c r="F45" s="241">
        <v>1433.8988685919348</v>
      </c>
      <c r="G45" s="242">
        <v>-0.19919785199657269</v>
      </c>
      <c r="H45" s="242">
        <v>17.283365953337011</v>
      </c>
      <c r="I45" s="242">
        <v>15.122525823921478</v>
      </c>
      <c r="J45" s="243">
        <v>17.699266162933625</v>
      </c>
      <c r="K45" s="150"/>
      <c r="L45" s="150"/>
      <c r="M45" s="150"/>
      <c r="N45" s="235"/>
      <c r="O45" s="235"/>
      <c r="P45" s="236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106</v>
      </c>
      <c r="B46" s="241">
        <v>1934.7144912487238</v>
      </c>
      <c r="C46" s="241">
        <v>2384.5846958095831</v>
      </c>
      <c r="D46" s="241">
        <v>2368.5450997729404</v>
      </c>
      <c r="E46" s="241">
        <v>-16.039596036642706</v>
      </c>
      <c r="F46" s="241">
        <v>433.83060852421659</v>
      </c>
      <c r="G46" s="242">
        <v>-0.67263687739122702</v>
      </c>
      <c r="H46" s="242">
        <v>9.9741840608938048</v>
      </c>
      <c r="I46" s="242">
        <v>9.9904670863675307</v>
      </c>
      <c r="J46" s="243">
        <v>22.423495067957489</v>
      </c>
      <c r="K46" s="150"/>
      <c r="L46" s="150"/>
      <c r="M46" s="150"/>
      <c r="N46" s="235"/>
      <c r="O46" s="235"/>
      <c r="P46" s="236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128</v>
      </c>
      <c r="B47" s="238">
        <v>6782.3042734400287</v>
      </c>
      <c r="C47" s="238">
        <v>6391.5230162711932</v>
      </c>
      <c r="D47" s="238">
        <v>6388.7996532212746</v>
      </c>
      <c r="E47" s="238">
        <v>-2.7233630499185892</v>
      </c>
      <c r="F47" s="238">
        <v>-393.5046202187541</v>
      </c>
      <c r="G47" s="239">
        <v>-4.260898447812167E-2</v>
      </c>
      <c r="H47" s="239">
        <v>-6.9880523841293467</v>
      </c>
      <c r="I47" s="239">
        <v>-7.0643267500117162</v>
      </c>
      <c r="J47" s="240">
        <v>-5.8019310894049028</v>
      </c>
      <c r="K47" s="150"/>
      <c r="L47" s="150"/>
      <c r="M47" s="150"/>
      <c r="N47" s="235"/>
      <c r="O47" s="235"/>
      <c r="P47" s="236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7">
        <v>1016.72005745</v>
      </c>
      <c r="C48" s="247">
        <v>733.86033102561805</v>
      </c>
      <c r="D48" s="247">
        <v>669.79724495481798</v>
      </c>
      <c r="E48" s="247">
        <v>-64.063086070800068</v>
      </c>
      <c r="F48" s="247">
        <v>-346.92281249518203</v>
      </c>
      <c r="G48" s="248">
        <v>-8.7296019913309237</v>
      </c>
      <c r="H48" s="248">
        <v>-29.08460795476006</v>
      </c>
      <c r="I48" s="248">
        <v>-31.806657494286171</v>
      </c>
      <c r="J48" s="249">
        <v>-34.121763405089794</v>
      </c>
      <c r="K48" s="150"/>
      <c r="L48" s="150"/>
      <c r="M48" s="150"/>
      <c r="N48" s="235"/>
      <c r="O48" s="235"/>
      <c r="P48" s="236"/>
      <c r="Q48" s="150"/>
      <c r="R48" s="150"/>
      <c r="S48" s="150"/>
      <c r="T48" s="150"/>
      <c r="U48" s="150"/>
      <c r="V48" s="150"/>
      <c r="W48" s="150"/>
      <c r="X48" s="150"/>
    </row>
    <row r="49" spans="3:21"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7"/>
    </row>
    <row r="51" spans="3:21">
      <c r="C51" s="237"/>
    </row>
    <row r="52" spans="3:21">
      <c r="C52" s="237"/>
      <c r="H52" s="149"/>
      <c r="I52" s="149"/>
      <c r="J52" s="149"/>
    </row>
    <row r="53" spans="3:21">
      <c r="C53" s="237"/>
      <c r="H53" s="149"/>
      <c r="I53" s="149"/>
      <c r="J53" s="149"/>
    </row>
    <row r="54" spans="3:21">
      <c r="C54" s="237"/>
    </row>
    <row r="55" spans="3:21">
      <c r="C55" s="237"/>
    </row>
    <row r="56" spans="3:21">
      <c r="C56" s="237"/>
    </row>
    <row r="57" spans="3:21">
      <c r="C57" s="237"/>
    </row>
    <row r="58" spans="3:21">
      <c r="C58" s="237"/>
    </row>
    <row r="59" spans="3:21">
      <c r="C59" s="237"/>
    </row>
    <row r="60" spans="3:21">
      <c r="C60" s="237"/>
    </row>
    <row r="61" spans="3:21">
      <c r="C61" s="237"/>
    </row>
    <row r="62" spans="3:21">
      <c r="C62" s="237"/>
    </row>
    <row r="63" spans="3:21">
      <c r="C63" s="237"/>
    </row>
    <row r="64" spans="3:21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90" zoomScaleNormal="90" workbookViewId="0">
      <selection activeCell="C34" sqref="C34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5">
        <v>43982</v>
      </c>
      <c r="C2" s="197">
        <v>44012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4.25</v>
      </c>
      <c r="C4" s="102">
        <v>4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8</v>
      </c>
      <c r="C6" s="102">
        <v>7.75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9</v>
      </c>
      <c r="C8" s="102">
        <v>8.75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7.5256445047358405</v>
      </c>
      <c r="C10" s="102">
        <v>7.6785660091964001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4.2161444097401954</v>
      </c>
      <c r="C12" s="102">
        <v>3.952324664792819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5">
        <f>B2</f>
        <v>43982</v>
      </c>
      <c r="C14" s="197">
        <f>C2</f>
        <v>44012</v>
      </c>
    </row>
    <row r="15" spans="1:6" ht="15.75">
      <c r="A15" s="52"/>
      <c r="B15" s="83"/>
      <c r="C15" s="83"/>
    </row>
    <row r="16" spans="1:6" ht="15.75">
      <c r="A16" s="52" t="s">
        <v>117</v>
      </c>
      <c r="B16" s="132">
        <v>33743.211187170004</v>
      </c>
      <c r="C16" s="132">
        <v>31758.971925280002</v>
      </c>
      <c r="D16" s="134"/>
      <c r="E16" s="134"/>
      <c r="F16" s="134"/>
    </row>
    <row r="17" spans="1:7" ht="15.75">
      <c r="A17" s="52" t="s">
        <v>46</v>
      </c>
      <c r="B17" s="132">
        <v>-1805.2670005699911</v>
      </c>
      <c r="C17" s="132">
        <v>-1984.2392618900012</v>
      </c>
      <c r="E17" s="217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43982</v>
      </c>
      <c r="C19" s="197">
        <f>C2</f>
        <v>44012</v>
      </c>
    </row>
    <row r="20" spans="1:7" ht="15.75">
      <c r="A20" s="52"/>
      <c r="B20" s="83"/>
      <c r="C20" s="83"/>
    </row>
    <row r="21" spans="1:7" ht="16.5">
      <c r="A21" s="53" t="s">
        <v>112</v>
      </c>
      <c r="B21" s="200">
        <v>17.5366</v>
      </c>
      <c r="C21" s="200">
        <v>17.314699999999998</v>
      </c>
    </row>
    <row r="22" spans="1:7" ht="15.75">
      <c r="A22" s="52" t="s">
        <v>115</v>
      </c>
      <c r="B22" s="200">
        <f t="shared" ref="B22:C24" si="0">1/B21</f>
        <v>5.7023596364175498E-2</v>
      </c>
      <c r="C22" s="200">
        <f t="shared" si="0"/>
        <v>5.7754393665498109E-2</v>
      </c>
      <c r="E22" s="137"/>
    </row>
    <row r="23" spans="1:7" ht="16.5">
      <c r="A23" s="53" t="s">
        <v>113</v>
      </c>
      <c r="B23" s="200">
        <v>21.631599999999999</v>
      </c>
      <c r="C23" s="200">
        <v>21.261600000000001</v>
      </c>
    </row>
    <row r="24" spans="1:7" ht="15.75">
      <c r="A24" s="52" t="s">
        <v>116</v>
      </c>
      <c r="B24" s="200">
        <f t="shared" si="0"/>
        <v>4.6228665470885187E-2</v>
      </c>
      <c r="C24" s="200">
        <f t="shared" si="0"/>
        <v>4.7033148963389393E-2</v>
      </c>
      <c r="F24" s="103"/>
      <c r="G24" s="103"/>
    </row>
    <row r="25" spans="1:7" ht="16.5">
      <c r="A25" s="53" t="s">
        <v>47</v>
      </c>
      <c r="B25" s="200">
        <v>6.1135000000000002</v>
      </c>
      <c r="C25" s="200">
        <v>6.2234999999999996</v>
      </c>
    </row>
    <row r="26" spans="1:7" ht="15.75">
      <c r="A26" s="52" t="s">
        <v>114</v>
      </c>
      <c r="B26" s="200">
        <f t="shared" ref="B26:C26" si="1">1/B25</f>
        <v>0.16357242168970312</v>
      </c>
      <c r="C26" s="200">
        <f t="shared" si="1"/>
        <v>0.16068128866393511</v>
      </c>
    </row>
    <row r="27" spans="1:7" ht="16.5">
      <c r="A27" s="53" t="s">
        <v>48</v>
      </c>
      <c r="B27" s="200">
        <v>19.453600000000002</v>
      </c>
      <c r="C27" s="200">
        <v>19.419149999999998</v>
      </c>
    </row>
    <row r="28" spans="1:7" ht="15.75">
      <c r="A28" s="52" t="s">
        <v>49</v>
      </c>
      <c r="B28" s="200">
        <f t="shared" ref="B28:C28" si="2">1/B27</f>
        <v>5.1404367315047085E-2</v>
      </c>
      <c r="C28" s="200">
        <f t="shared" si="2"/>
        <v>5.1495559795356652E-2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43982</v>
      </c>
      <c r="C30" s="197">
        <f>C2</f>
        <v>44012</v>
      </c>
    </row>
    <row r="31" spans="1:7" ht="15.75">
      <c r="A31" s="52"/>
      <c r="B31" s="84"/>
      <c r="C31" s="84"/>
    </row>
    <row r="32" spans="1:7" ht="15.75">
      <c r="A32" s="52" t="s">
        <v>43</v>
      </c>
      <c r="B32" s="16">
        <v>2.0600614854228212</v>
      </c>
      <c r="C32" s="16">
        <v>2.147270808870843</v>
      </c>
    </row>
    <row r="33" spans="1:4" ht="15.75">
      <c r="A33" s="52" t="s">
        <v>44</v>
      </c>
      <c r="B33" s="16">
        <v>1.053799934605351</v>
      </c>
      <c r="C33" s="16">
        <v>1.2598994932282892</v>
      </c>
      <c r="D33" s="133"/>
    </row>
    <row r="34" spans="1:4" ht="16.5" thickBot="1">
      <c r="A34" s="54" t="s">
        <v>45</v>
      </c>
      <c r="B34" s="85">
        <v>0.35162302546891055</v>
      </c>
      <c r="C34" s="85">
        <v>0.20395033017692299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zoomScale="90" zoomScaleNormal="90" workbookViewId="0">
      <selection activeCell="G35" sqref="G35"/>
    </sheetView>
  </sheetViews>
  <sheetFormatPr defaultRowHeight="15"/>
  <cols>
    <col min="1" max="3" width="9.140625" style="215"/>
    <col min="4" max="4" width="10.85546875" style="215" customWidth="1"/>
    <col min="5" max="16384" width="9.140625" style="215"/>
  </cols>
  <sheetData>
    <row r="1" spans="2:11">
      <c r="B1" s="213" t="s">
        <v>119</v>
      </c>
      <c r="C1" s="214"/>
      <c r="D1" s="214"/>
      <c r="E1" s="214"/>
      <c r="F1" s="214"/>
      <c r="G1" s="214"/>
      <c r="H1" s="214"/>
      <c r="I1" s="214"/>
      <c r="J1" s="214"/>
      <c r="K1" s="214"/>
    </row>
    <row r="18" spans="2:16">
      <c r="B18" s="213" t="s">
        <v>120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  <row r="20" spans="2:16">
      <c r="P20" s="215" t="s">
        <v>109</v>
      </c>
    </row>
    <row r="35" spans="1:16">
      <c r="A35" s="216" t="s">
        <v>97</v>
      </c>
    </row>
    <row r="36" spans="1:16">
      <c r="A36" s="216"/>
    </row>
    <row r="44" spans="1:16">
      <c r="A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6" spans="1:16">
      <c r="P46" s="215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opLeftCell="A49" zoomScale="80" zoomScaleNormal="80" workbookViewId="0">
      <selection activeCell="K49" sqref="K49"/>
    </sheetView>
  </sheetViews>
  <sheetFormatPr defaultRowHeight="12.75"/>
  <cols>
    <col min="1" max="1" width="52.42578125" style="104" customWidth="1"/>
    <col min="2" max="10" width="12.140625" style="104" customWidth="1"/>
    <col min="11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0" t="s">
        <v>98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7" ht="19.5" customHeight="1">
      <c r="A2" s="292" t="s">
        <v>123</v>
      </c>
      <c r="B2" s="293"/>
      <c r="C2" s="293"/>
      <c r="D2" s="293"/>
      <c r="E2" s="293"/>
      <c r="F2" s="293"/>
      <c r="G2" s="293"/>
      <c r="H2" s="293"/>
      <c r="I2" s="293"/>
      <c r="J2" s="294"/>
    </row>
    <row r="3" spans="1:27" ht="19.5" customHeight="1">
      <c r="A3" s="295"/>
      <c r="B3" s="296"/>
      <c r="C3" s="296"/>
      <c r="D3" s="296"/>
      <c r="E3" s="296"/>
      <c r="F3" s="296"/>
      <c r="G3" s="296"/>
      <c r="H3" s="296"/>
      <c r="I3" s="296"/>
      <c r="J3" s="297"/>
    </row>
    <row r="4" spans="1:27" ht="16.5">
      <c r="A4" s="114"/>
      <c r="B4" s="286" t="s">
        <v>95</v>
      </c>
      <c r="C4" s="288"/>
      <c r="D4" s="287"/>
      <c r="E4" s="286" t="s">
        <v>1</v>
      </c>
      <c r="F4" s="287"/>
      <c r="G4" s="115" t="s">
        <v>2</v>
      </c>
      <c r="H4" s="286" t="s">
        <v>93</v>
      </c>
      <c r="I4" s="288"/>
      <c r="J4" s="289"/>
    </row>
    <row r="5" spans="1:27" ht="17.25" thickBot="1">
      <c r="A5" s="116"/>
      <c r="B5" s="163">
        <v>43646</v>
      </c>
      <c r="C5" s="145">
        <v>43982</v>
      </c>
      <c r="D5" s="145">
        <v>44012</v>
      </c>
      <c r="E5" s="146" t="s">
        <v>4</v>
      </c>
      <c r="F5" s="138" t="s">
        <v>5</v>
      </c>
      <c r="G5" s="146" t="s">
        <v>4</v>
      </c>
      <c r="H5" s="198">
        <v>43951</v>
      </c>
      <c r="I5" s="198">
        <v>43982</v>
      </c>
      <c r="J5" s="199">
        <v>44012</v>
      </c>
    </row>
    <row r="6" spans="1:27" ht="17.25" thickTop="1">
      <c r="A6" s="119" t="s">
        <v>50</v>
      </c>
      <c r="B6" s="218">
        <v>32514.996438854381</v>
      </c>
      <c r="C6" s="175">
        <v>35392.847727631604</v>
      </c>
      <c r="D6" s="175">
        <v>32548.127870771699</v>
      </c>
      <c r="E6" s="175">
        <v>-2844.7198568599051</v>
      </c>
      <c r="F6" s="175">
        <v>33.131431917317968</v>
      </c>
      <c r="G6" s="175">
        <v>-8.0375557195952894</v>
      </c>
      <c r="H6" s="175">
        <v>12.300633827469667</v>
      </c>
      <c r="I6" s="175">
        <v>2.1238487292413595</v>
      </c>
      <c r="J6" s="220">
        <v>0.10189584974926902</v>
      </c>
      <c r="X6" s="149"/>
      <c r="Y6" s="149"/>
      <c r="Z6" s="149"/>
      <c r="AA6" s="149"/>
    </row>
    <row r="7" spans="1:27" ht="16.5">
      <c r="A7" s="119" t="s">
        <v>51</v>
      </c>
      <c r="B7" s="177">
        <v>31993.582041774382</v>
      </c>
      <c r="C7" s="175">
        <v>33530.579190161603</v>
      </c>
      <c r="D7" s="175">
        <v>30680.467689391717</v>
      </c>
      <c r="E7" s="175">
        <v>-2850.1115007698863</v>
      </c>
      <c r="F7" s="175">
        <v>-1313.1143523826649</v>
      </c>
      <c r="G7" s="175">
        <v>-8.5000365922881258</v>
      </c>
      <c r="H7" s="175">
        <v>1.697225134481755</v>
      </c>
      <c r="I7" s="175">
        <v>-1.7183386136293421</v>
      </c>
      <c r="J7" s="220">
        <v>-4.1043055156128361</v>
      </c>
      <c r="X7" s="149"/>
      <c r="Y7" s="149"/>
      <c r="Z7" s="149"/>
      <c r="AA7" s="149"/>
    </row>
    <row r="8" spans="1:27" ht="16.5">
      <c r="A8" s="107" t="s">
        <v>52</v>
      </c>
      <c r="B8" s="181">
        <v>11271.80413875</v>
      </c>
      <c r="C8" s="179">
        <v>12504.58390086</v>
      </c>
      <c r="D8" s="179">
        <v>11186.65618396</v>
      </c>
      <c r="E8" s="179">
        <v>-1317.9277168999997</v>
      </c>
      <c r="F8" s="179">
        <v>-85.147954789999858</v>
      </c>
      <c r="G8" s="179">
        <v>-10.539556752539042</v>
      </c>
      <c r="H8" s="179">
        <v>28.757073010211116</v>
      </c>
      <c r="I8" s="179">
        <v>2.4702562643233392</v>
      </c>
      <c r="J8" s="221">
        <v>-0.75540662117504098</v>
      </c>
      <c r="X8" s="149"/>
      <c r="Y8" s="149"/>
      <c r="Z8" s="149"/>
      <c r="AA8" s="149"/>
    </row>
    <row r="9" spans="1:27" ht="16.5">
      <c r="A9" s="107" t="s">
        <v>53</v>
      </c>
      <c r="B9" s="181">
        <v>20637.089100240002</v>
      </c>
      <c r="C9" s="179">
        <v>20866.229545759994</v>
      </c>
      <c r="D9" s="179">
        <v>19319.90559953</v>
      </c>
      <c r="E9" s="179">
        <v>-1546.3239462299935</v>
      </c>
      <c r="F9" s="179">
        <v>-1317.1835007100017</v>
      </c>
      <c r="G9" s="179">
        <v>-7.4106533853606749</v>
      </c>
      <c r="H9" s="179">
        <v>-13.018118550087408</v>
      </c>
      <c r="I9" s="179">
        <v>-4.1745301152024297</v>
      </c>
      <c r="J9" s="221">
        <v>-6.3826031583818832</v>
      </c>
      <c r="X9" s="149"/>
      <c r="Y9" s="149"/>
      <c r="Z9" s="149"/>
      <c r="AA9" s="149"/>
    </row>
    <row r="10" spans="1:27" ht="16.5">
      <c r="A10" s="107" t="s">
        <v>54</v>
      </c>
      <c r="B10" s="181">
        <v>84.688802784379902</v>
      </c>
      <c r="C10" s="179">
        <v>159.76574354161153</v>
      </c>
      <c r="D10" s="179">
        <v>173.9059059017159</v>
      </c>
      <c r="E10" s="179">
        <v>14.14016236010437</v>
      </c>
      <c r="F10" s="179">
        <v>89.217103117335995</v>
      </c>
      <c r="G10" s="179">
        <v>8.8505596047387485</v>
      </c>
      <c r="H10" s="179">
        <v>16.897545334648484</v>
      </c>
      <c r="I10" s="179">
        <v>15.401927719793804</v>
      </c>
      <c r="J10" s="221">
        <v>105.34698824883057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221">
        <v>0</v>
      </c>
      <c r="X11" s="149"/>
      <c r="Y11" s="149"/>
      <c r="Z11" s="149"/>
      <c r="AA11" s="149"/>
    </row>
    <row r="12" spans="1:27" ht="16.5">
      <c r="A12" s="119" t="s">
        <v>55</v>
      </c>
      <c r="B12" s="177">
        <v>521.41439707999996</v>
      </c>
      <c r="C12" s="175">
        <v>1862.2685374700034</v>
      </c>
      <c r="D12" s="175">
        <v>1867.6601813799819</v>
      </c>
      <c r="E12" s="175">
        <v>5.3916439099784839</v>
      </c>
      <c r="F12" s="175">
        <v>1346.245784299982</v>
      </c>
      <c r="G12" s="175">
        <v>0.28952021695556596</v>
      </c>
      <c r="H12" s="175">
        <v>719.68455612524792</v>
      </c>
      <c r="I12" s="175">
        <v>244.88483876893355</v>
      </c>
      <c r="J12" s="220">
        <v>258.19114160237297</v>
      </c>
      <c r="X12" s="149"/>
      <c r="Y12" s="149"/>
      <c r="Z12" s="149"/>
      <c r="AA12" s="149"/>
    </row>
    <row r="13" spans="1:27" ht="16.5">
      <c r="A13" s="107" t="s">
        <v>56</v>
      </c>
      <c r="B13" s="181">
        <v>451.47713024999996</v>
      </c>
      <c r="C13" s="179">
        <v>75.700726400003234</v>
      </c>
      <c r="D13" s="179">
        <v>515.09358764998206</v>
      </c>
      <c r="E13" s="179">
        <v>439.39286124997881</v>
      </c>
      <c r="F13" s="179">
        <v>63.616457399982096</v>
      </c>
      <c r="G13" s="179">
        <v>580.43414131619227</v>
      </c>
      <c r="H13" s="179">
        <v>-52.396400404717738</v>
      </c>
      <c r="I13" s="179">
        <v>-83.89196871482406</v>
      </c>
      <c r="J13" s="221">
        <v>14.090737523018106</v>
      </c>
      <c r="X13" s="149"/>
      <c r="Y13" s="149"/>
      <c r="Z13" s="149"/>
      <c r="AA13" s="149"/>
    </row>
    <row r="14" spans="1:27" ht="16.5">
      <c r="A14" s="107" t="s">
        <v>57</v>
      </c>
      <c r="B14" s="181">
        <v>0</v>
      </c>
      <c r="C14" s="181">
        <v>1698.1516347300001</v>
      </c>
      <c r="D14" s="181">
        <v>1265.4611986099999</v>
      </c>
      <c r="E14" s="181">
        <v>-432.69043612000019</v>
      </c>
      <c r="F14" s="181">
        <v>1265.4611986099999</v>
      </c>
      <c r="G14" s="181">
        <v>-25.480082418481814</v>
      </c>
      <c r="H14" s="181">
        <v>0</v>
      </c>
      <c r="I14" s="181">
        <v>0</v>
      </c>
      <c r="J14" s="182">
        <v>0</v>
      </c>
      <c r="X14" s="149"/>
      <c r="Y14" s="149"/>
      <c r="Z14" s="149"/>
      <c r="AA14" s="149"/>
    </row>
    <row r="15" spans="1:27" ht="16.5">
      <c r="A15" s="107" t="s">
        <v>58</v>
      </c>
      <c r="B15" s="181">
        <v>69.937266829999999</v>
      </c>
      <c r="C15" s="179">
        <v>88.416176340000007</v>
      </c>
      <c r="D15" s="179">
        <v>87.105395119999997</v>
      </c>
      <c r="E15" s="179">
        <v>-1.3107812200000097</v>
      </c>
      <c r="F15" s="179">
        <v>17.168128289999999</v>
      </c>
      <c r="G15" s="179">
        <v>-1.4825129000822983</v>
      </c>
      <c r="H15" s="179">
        <v>33.900625706164107</v>
      </c>
      <c r="I15" s="179">
        <v>26.287519810934896</v>
      </c>
      <c r="J15" s="221">
        <v>24.547897091448291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1"/>
      <c r="X16" s="149"/>
      <c r="Y16" s="149"/>
      <c r="Z16" s="149"/>
      <c r="AA16" s="149"/>
    </row>
    <row r="17" spans="1:27" ht="16.5">
      <c r="A17" s="119" t="s">
        <v>59</v>
      </c>
      <c r="B17" s="177">
        <v>32514.979423614364</v>
      </c>
      <c r="C17" s="175">
        <v>35392.930846061616</v>
      </c>
      <c r="D17" s="175">
        <v>32548.210429261719</v>
      </c>
      <c r="E17" s="175">
        <v>-2844.7204167998971</v>
      </c>
      <c r="F17" s="175">
        <v>33.231005647354323</v>
      </c>
      <c r="G17" s="175">
        <v>-8.0375384258872344</v>
      </c>
      <c r="H17" s="175">
        <v>12.300860299258872</v>
      </c>
      <c r="I17" s="175">
        <v>2.1241387016484765</v>
      </c>
      <c r="J17" s="220">
        <v>0.10220214263220839</v>
      </c>
      <c r="X17" s="149"/>
      <c r="Y17" s="149"/>
      <c r="Z17" s="149"/>
      <c r="AA17" s="149"/>
    </row>
    <row r="18" spans="1:27" ht="16.5">
      <c r="A18" s="119" t="s">
        <v>60</v>
      </c>
      <c r="B18" s="177">
        <v>6838.0719985000014</v>
      </c>
      <c r="C18" s="175">
        <v>10167.707831869999</v>
      </c>
      <c r="D18" s="175">
        <v>7273.6062962700025</v>
      </c>
      <c r="E18" s="175">
        <v>-2894.1015355999962</v>
      </c>
      <c r="F18" s="175">
        <v>435.5342977700011</v>
      </c>
      <c r="G18" s="175">
        <v>-28.463657526907184</v>
      </c>
      <c r="H18" s="175">
        <v>28.246396644303161</v>
      </c>
      <c r="I18" s="175">
        <v>23.384484754162216</v>
      </c>
      <c r="J18" s="220">
        <v>6.3692558058110507</v>
      </c>
      <c r="X18" s="149"/>
      <c r="Y18" s="149"/>
      <c r="Z18" s="149"/>
      <c r="AA18" s="149"/>
    </row>
    <row r="19" spans="1:27" ht="16.5">
      <c r="A19" s="107" t="s">
        <v>61</v>
      </c>
      <c r="B19" s="181">
        <v>4014.2810504100012</v>
      </c>
      <c r="C19" s="179">
        <v>4622.7718588499993</v>
      </c>
      <c r="D19" s="179">
        <v>4554.5402333600014</v>
      </c>
      <c r="E19" s="179">
        <v>-68.231625489997896</v>
      </c>
      <c r="F19" s="179">
        <v>540.25918295000019</v>
      </c>
      <c r="G19" s="179">
        <v>-1.4759894620231506</v>
      </c>
      <c r="H19" s="179">
        <v>6.9975835918228597</v>
      </c>
      <c r="I19" s="179">
        <v>11.876075464841932</v>
      </c>
      <c r="J19" s="221">
        <v>13.458429446409099</v>
      </c>
      <c r="X19" s="149"/>
      <c r="Y19" s="149"/>
      <c r="Z19" s="149"/>
      <c r="AA19" s="149"/>
    </row>
    <row r="20" spans="1:27" ht="16.5">
      <c r="A20" s="107" t="s">
        <v>62</v>
      </c>
      <c r="B20" s="181">
        <v>2823.7909480900007</v>
      </c>
      <c r="C20" s="181">
        <v>5544.9359730199994</v>
      </c>
      <c r="D20" s="181">
        <v>2719.0660629100012</v>
      </c>
      <c r="E20" s="181">
        <v>-2825.8699101099983</v>
      </c>
      <c r="F20" s="181">
        <v>-104.72488517999955</v>
      </c>
      <c r="G20" s="181">
        <v>-50.963075567686204</v>
      </c>
      <c r="H20" s="181">
        <v>50.368978427948207</v>
      </c>
      <c r="I20" s="181">
        <v>34.958505634997323</v>
      </c>
      <c r="J20" s="182">
        <v>-3.7086628261499044</v>
      </c>
      <c r="X20" s="149"/>
      <c r="Y20" s="149"/>
      <c r="Z20" s="149"/>
      <c r="AA20" s="149"/>
    </row>
    <row r="21" spans="1:27" ht="16.5">
      <c r="A21" s="107" t="s">
        <v>63</v>
      </c>
      <c r="B21" s="181">
        <v>15263.579656900001</v>
      </c>
      <c r="C21" s="179">
        <v>15154.996017150002</v>
      </c>
      <c r="D21" s="179">
        <v>14765.43210618</v>
      </c>
      <c r="E21" s="179">
        <v>-389.56391097000233</v>
      </c>
      <c r="F21" s="179">
        <v>-498.14755072000116</v>
      </c>
      <c r="G21" s="179">
        <v>-2.5705312659215309</v>
      </c>
      <c r="H21" s="179">
        <v>18.002346236069243</v>
      </c>
      <c r="I21" s="179">
        <v>0.149907588071855</v>
      </c>
      <c r="J21" s="221">
        <v>-3.2636351492738527</v>
      </c>
      <c r="X21" s="149"/>
      <c r="Y21" s="149"/>
      <c r="Z21" s="149"/>
      <c r="AA21" s="149"/>
    </row>
    <row r="22" spans="1:27" ht="16.5">
      <c r="A22" s="119" t="s">
        <v>64</v>
      </c>
      <c r="B22" s="177">
        <v>6675.5410351200007</v>
      </c>
      <c r="C22" s="177">
        <v>4284.0659876</v>
      </c>
      <c r="D22" s="177">
        <v>4044.4567542100003</v>
      </c>
      <c r="E22" s="177">
        <v>-239.60923338999964</v>
      </c>
      <c r="F22" s="177">
        <v>-2631.0842809100004</v>
      </c>
      <c r="G22" s="177">
        <v>-5.5930332091880928</v>
      </c>
      <c r="H22" s="177">
        <v>4.5276073917956694</v>
      </c>
      <c r="I22" s="177">
        <v>-31.629377609728209</v>
      </c>
      <c r="J22" s="178">
        <v>-39.413798328373296</v>
      </c>
      <c r="X22" s="149"/>
      <c r="Y22" s="149"/>
      <c r="Z22" s="149"/>
      <c r="AA22" s="149"/>
    </row>
    <row r="23" spans="1:27" ht="16.5">
      <c r="A23" s="121" t="s">
        <v>104</v>
      </c>
      <c r="B23" s="177">
        <v>8588.0386217800005</v>
      </c>
      <c r="C23" s="177">
        <v>10870.930029550002</v>
      </c>
      <c r="D23" s="177">
        <v>10720.975351970001</v>
      </c>
      <c r="E23" s="177">
        <v>-149.95467758000086</v>
      </c>
      <c r="F23" s="177">
        <v>2132.9367301900002</v>
      </c>
      <c r="G23" s="177">
        <v>-1.379409831287532</v>
      </c>
      <c r="H23" s="177">
        <v>30.658502731521878</v>
      </c>
      <c r="I23" s="177">
        <v>22.608632203324191</v>
      </c>
      <c r="J23" s="178">
        <v>24.836133419110283</v>
      </c>
      <c r="X23" s="149"/>
      <c r="Y23" s="149"/>
      <c r="Z23" s="149"/>
      <c r="AA23" s="149"/>
    </row>
    <row r="24" spans="1:27" ht="16.5">
      <c r="A24" s="121" t="s">
        <v>65</v>
      </c>
      <c r="B24" s="177">
        <v>2824.0019954767554</v>
      </c>
      <c r="C24" s="219">
        <v>3495.0265937581244</v>
      </c>
      <c r="D24" s="219">
        <v>3450.8105659729308</v>
      </c>
      <c r="E24" s="219">
        <v>-44.216027785193546</v>
      </c>
      <c r="F24" s="219">
        <v>626.80857049617543</v>
      </c>
      <c r="G24" s="219">
        <v>-1.2651127709345786</v>
      </c>
      <c r="H24" s="219">
        <v>26.372356837700849</v>
      </c>
      <c r="I24" s="219">
        <v>18.555680753948664</v>
      </c>
      <c r="J24" s="178">
        <v>22.195755226099109</v>
      </c>
      <c r="X24" s="149"/>
      <c r="Y24" s="149"/>
      <c r="Z24" s="149"/>
      <c r="AA24" s="149"/>
    </row>
    <row r="25" spans="1:27" ht="16.5">
      <c r="A25" s="121" t="s">
        <v>103</v>
      </c>
      <c r="B25" s="177">
        <v>8296.3396427599801</v>
      </c>
      <c r="C25" s="177">
        <v>7469.3612030500017</v>
      </c>
      <c r="D25" s="177">
        <v>7955.265518010001</v>
      </c>
      <c r="E25" s="177">
        <v>485.90431495999928</v>
      </c>
      <c r="F25" s="177">
        <v>-341.07412474997909</v>
      </c>
      <c r="G25" s="177">
        <v>6.505299472752597</v>
      </c>
      <c r="H25" s="177">
        <v>-19.030439538048171</v>
      </c>
      <c r="I25" s="177">
        <v>-17.901131741058379</v>
      </c>
      <c r="J25" s="178">
        <v>-4.1111398452403876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-707.01387002237539</v>
      </c>
      <c r="C26" s="185">
        <v>-894.16079976651258</v>
      </c>
      <c r="D26" s="185">
        <v>-896.90405717121507</v>
      </c>
      <c r="E26" s="185">
        <v>-2.74325740470249</v>
      </c>
      <c r="F26" s="185">
        <v>-189.89018714883969</v>
      </c>
      <c r="G26" s="185">
        <v>0.30679687651469578</v>
      </c>
      <c r="H26" s="185">
        <v>26.201003489792484</v>
      </c>
      <c r="I26" s="185">
        <v>17.310046892415485</v>
      </c>
      <c r="J26" s="186">
        <v>26.858056850119524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92" t="s">
        <v>102</v>
      </c>
      <c r="B29" s="293"/>
      <c r="C29" s="293"/>
      <c r="D29" s="293"/>
      <c r="E29" s="293"/>
      <c r="F29" s="293"/>
      <c r="G29" s="293"/>
      <c r="H29" s="293"/>
      <c r="I29" s="293"/>
      <c r="J29" s="294"/>
    </row>
    <row r="30" spans="1:27" ht="19.5" customHeight="1">
      <c r="A30" s="295"/>
      <c r="B30" s="296"/>
      <c r="C30" s="296"/>
      <c r="D30" s="296"/>
      <c r="E30" s="296"/>
      <c r="F30" s="296"/>
      <c r="G30" s="296"/>
      <c r="H30" s="296"/>
      <c r="I30" s="296"/>
      <c r="J30" s="297"/>
    </row>
    <row r="31" spans="1:27" ht="16.5">
      <c r="A31" s="140"/>
      <c r="B31" s="286" t="str">
        <f>B4</f>
        <v>N$ Million</v>
      </c>
      <c r="C31" s="288"/>
      <c r="D31" s="287"/>
      <c r="E31" s="286" t="s">
        <v>1</v>
      </c>
      <c r="F31" s="287"/>
      <c r="G31" s="144" t="s">
        <v>2</v>
      </c>
      <c r="H31" s="286" t="str">
        <f>H4</f>
        <v>Annual percentage change</v>
      </c>
      <c r="I31" s="288"/>
      <c r="J31" s="289"/>
    </row>
    <row r="32" spans="1:27" ht="17.25" thickBot="1">
      <c r="A32" s="141"/>
      <c r="B32" s="146">
        <f>B5</f>
        <v>43646</v>
      </c>
      <c r="C32" s="146">
        <f>C5</f>
        <v>43982</v>
      </c>
      <c r="D32" s="117">
        <f>D5</f>
        <v>44012</v>
      </c>
      <c r="E32" s="146" t="s">
        <v>4</v>
      </c>
      <c r="F32" s="138" t="s">
        <v>5</v>
      </c>
      <c r="G32" s="146" t="s">
        <v>4</v>
      </c>
      <c r="H32" s="118">
        <f>H5</f>
        <v>43951</v>
      </c>
      <c r="I32" s="147">
        <f>I5</f>
        <v>43982</v>
      </c>
      <c r="J32" s="136">
        <f>J5</f>
        <v>44012</v>
      </c>
    </row>
    <row r="33" spans="1:27" ht="17.25" thickTop="1">
      <c r="A33" s="142" t="s">
        <v>50</v>
      </c>
      <c r="B33" s="222">
        <v>152305.27856053121</v>
      </c>
      <c r="C33" s="223">
        <v>164810.26435263499</v>
      </c>
      <c r="D33" s="223">
        <v>164871.33756058404</v>
      </c>
      <c r="E33" s="223">
        <v>61.073207949055359</v>
      </c>
      <c r="F33" s="223">
        <v>12566.059000052832</v>
      </c>
      <c r="G33" s="222">
        <v>3.7056677379254666E-2</v>
      </c>
      <c r="H33" s="223">
        <v>7.6553419462588295</v>
      </c>
      <c r="I33" s="223">
        <v>6.4144088947486182</v>
      </c>
      <c r="J33" s="225">
        <v>8.2505735315396009</v>
      </c>
      <c r="X33" s="149"/>
      <c r="Y33" s="149"/>
      <c r="Z33" s="149"/>
      <c r="AA33" s="149"/>
    </row>
    <row r="34" spans="1:27" ht="16.5">
      <c r="A34" s="121" t="s">
        <v>51</v>
      </c>
      <c r="B34" s="223">
        <v>17350.148551806924</v>
      </c>
      <c r="C34" s="223">
        <v>24173.674236903975</v>
      </c>
      <c r="D34" s="223">
        <v>23977.186041853947</v>
      </c>
      <c r="E34" s="223">
        <v>-196.48819505002757</v>
      </c>
      <c r="F34" s="223">
        <v>6627.0374900470233</v>
      </c>
      <c r="G34" s="223">
        <v>-0.8128189083894739</v>
      </c>
      <c r="H34" s="223">
        <v>19.498457243650734</v>
      </c>
      <c r="I34" s="223">
        <v>21.263689331715781</v>
      </c>
      <c r="J34" s="225">
        <v>38.195854463487279</v>
      </c>
      <c r="X34" s="149"/>
      <c r="Y34" s="149"/>
      <c r="Z34" s="149"/>
      <c r="AA34" s="149"/>
    </row>
    <row r="35" spans="1:27" ht="16.5">
      <c r="A35" s="123" t="s">
        <v>67</v>
      </c>
      <c r="B35" s="224">
        <v>122.43469191456627</v>
      </c>
      <c r="C35" s="224">
        <v>234.77740095546451</v>
      </c>
      <c r="D35" s="224">
        <v>232.45992723283609</v>
      </c>
      <c r="E35" s="224">
        <v>-2.3174737226284208</v>
      </c>
      <c r="F35" s="224">
        <v>110.02523531826982</v>
      </c>
      <c r="G35" s="224">
        <v>-0.98709403596645018</v>
      </c>
      <c r="H35" s="224">
        <v>58.018573408771516</v>
      </c>
      <c r="I35" s="224">
        <v>103.92006094001346</v>
      </c>
      <c r="J35" s="226">
        <v>89.864427800450841</v>
      </c>
      <c r="X35" s="149"/>
      <c r="Y35" s="149"/>
      <c r="Z35" s="149"/>
      <c r="AA35" s="149"/>
    </row>
    <row r="36" spans="1:27" ht="16.5">
      <c r="A36" s="123" t="s">
        <v>52</v>
      </c>
      <c r="B36" s="224">
        <v>8750.4715719452633</v>
      </c>
      <c r="C36" s="224">
        <v>13130.608728932108</v>
      </c>
      <c r="D36" s="224">
        <v>12470.890555770524</v>
      </c>
      <c r="E36" s="224">
        <v>-659.71817316158376</v>
      </c>
      <c r="F36" s="224">
        <v>3720.4189838252605</v>
      </c>
      <c r="G36" s="224">
        <v>-5.0242771434347588</v>
      </c>
      <c r="H36" s="224">
        <v>19.981035638971733</v>
      </c>
      <c r="I36" s="224">
        <v>22.677813218938908</v>
      </c>
      <c r="J36" s="226">
        <v>42.516782704068561</v>
      </c>
      <c r="X36" s="149"/>
      <c r="Y36" s="149"/>
      <c r="Z36" s="149"/>
      <c r="AA36" s="149"/>
    </row>
    <row r="37" spans="1:27" ht="16.5">
      <c r="A37" s="123" t="s">
        <v>68</v>
      </c>
      <c r="B37" s="224">
        <v>1016.72005745</v>
      </c>
      <c r="C37" s="224">
        <v>733.86033102561805</v>
      </c>
      <c r="D37" s="224">
        <v>669.79724495481798</v>
      </c>
      <c r="E37" s="224">
        <v>-64.063086070800068</v>
      </c>
      <c r="F37" s="224">
        <v>-346.92281249518203</v>
      </c>
      <c r="G37" s="224">
        <v>-8.7296019913309237</v>
      </c>
      <c r="H37" s="224">
        <v>-29.08460795476006</v>
      </c>
      <c r="I37" s="224">
        <v>-31.806657494286171</v>
      </c>
      <c r="J37" s="226">
        <v>-34.121763405089794</v>
      </c>
      <c r="X37" s="149"/>
      <c r="Y37" s="149"/>
      <c r="Z37" s="149"/>
      <c r="AA37" s="149"/>
    </row>
    <row r="38" spans="1:27" ht="16.5">
      <c r="A38" s="123" t="s">
        <v>69</v>
      </c>
      <c r="B38" s="224">
        <v>7460.5222304970957</v>
      </c>
      <c r="C38" s="224">
        <v>10074.427775990784</v>
      </c>
      <c r="D38" s="224">
        <v>10604.03831389577</v>
      </c>
      <c r="E38" s="224">
        <v>529.6105379049859</v>
      </c>
      <c r="F38" s="224">
        <v>3143.5160833986738</v>
      </c>
      <c r="G38" s="224">
        <v>5.256978854592063</v>
      </c>
      <c r="H38" s="224">
        <v>24.714717757639619</v>
      </c>
      <c r="I38" s="224">
        <v>25.300811202266132</v>
      </c>
      <c r="J38" s="226">
        <v>42.135335654501773</v>
      </c>
      <c r="X38" s="149"/>
      <c r="Y38" s="149"/>
      <c r="Z38" s="149"/>
      <c r="AA38" s="149"/>
    </row>
    <row r="39" spans="1:27" ht="16.5">
      <c r="A39" s="121" t="s">
        <v>55</v>
      </c>
      <c r="B39" s="223">
        <v>134955.13000872429</v>
      </c>
      <c r="C39" s="223">
        <v>140636.590115731</v>
      </c>
      <c r="D39" s="223">
        <v>140894.1515187301</v>
      </c>
      <c r="E39" s="223">
        <v>257.56140299909748</v>
      </c>
      <c r="F39" s="223">
        <v>5939.0215100058122</v>
      </c>
      <c r="G39" s="223">
        <v>0.18313968134975767</v>
      </c>
      <c r="H39" s="223">
        <v>5.9040022869989883</v>
      </c>
      <c r="I39" s="223">
        <v>4.2207298845504653</v>
      </c>
      <c r="J39" s="225">
        <v>4.4007378671873312</v>
      </c>
      <c r="X39" s="149"/>
      <c r="Y39" s="149"/>
      <c r="Z39" s="149"/>
      <c r="AA39" s="149"/>
    </row>
    <row r="40" spans="1:27" ht="16.5">
      <c r="A40" s="123" t="s">
        <v>70</v>
      </c>
      <c r="B40" s="224">
        <v>7762.8309035954335</v>
      </c>
      <c r="C40" s="224">
        <v>6440.5955379545358</v>
      </c>
      <c r="D40" s="224">
        <v>4517.3074933071648</v>
      </c>
      <c r="E40" s="224">
        <v>-1923.288044647371</v>
      </c>
      <c r="F40" s="224">
        <v>-3245.5234102882687</v>
      </c>
      <c r="G40" s="224">
        <v>-29.861959710300127</v>
      </c>
      <c r="H40" s="224">
        <v>-4.4842866914174806</v>
      </c>
      <c r="I40" s="224">
        <v>-19.413790856819958</v>
      </c>
      <c r="J40" s="226">
        <v>-41.808503245704756</v>
      </c>
      <c r="X40" s="149"/>
      <c r="Y40" s="149"/>
      <c r="Z40" s="149"/>
      <c r="AA40" s="149"/>
    </row>
    <row r="41" spans="1:27" ht="16.5">
      <c r="A41" s="123" t="s">
        <v>57</v>
      </c>
      <c r="B41" s="224">
        <v>20487.051172285912</v>
      </c>
      <c r="C41" s="224">
        <v>25501.916518127036</v>
      </c>
      <c r="D41" s="224">
        <v>27038.226529327061</v>
      </c>
      <c r="E41" s="224">
        <v>1536.3100112000247</v>
      </c>
      <c r="F41" s="224">
        <v>6551.1753570411493</v>
      </c>
      <c r="G41" s="224">
        <v>6.0242923707635896</v>
      </c>
      <c r="H41" s="224">
        <v>21.36927869138097</v>
      </c>
      <c r="I41" s="224">
        <v>26.035185546115173</v>
      </c>
      <c r="J41" s="226">
        <v>31.977151333049449</v>
      </c>
      <c r="X41" s="149"/>
      <c r="Y41" s="149"/>
      <c r="Z41" s="149"/>
      <c r="AA41" s="149"/>
    </row>
    <row r="42" spans="1:27" ht="16.5">
      <c r="A42" s="123" t="s">
        <v>10</v>
      </c>
      <c r="B42" s="224">
        <v>5332.0176772192344</v>
      </c>
      <c r="C42" s="224">
        <v>5100.1344039976238</v>
      </c>
      <c r="D42" s="224">
        <v>5394.8478179819276</v>
      </c>
      <c r="E42" s="224">
        <v>294.71341398430377</v>
      </c>
      <c r="F42" s="224">
        <v>62.83014076269319</v>
      </c>
      <c r="G42" s="224">
        <v>5.7785421057394046</v>
      </c>
      <c r="H42" s="224">
        <v>-1.432841588793849</v>
      </c>
      <c r="I42" s="224">
        <v>-5.8445822698775629</v>
      </c>
      <c r="J42" s="226">
        <v>1.1783558226209863</v>
      </c>
      <c r="X42" s="149"/>
      <c r="Y42" s="149"/>
      <c r="Z42" s="149"/>
      <c r="AA42" s="149"/>
    </row>
    <row r="43" spans="1:27" ht="16.5">
      <c r="A43" s="123" t="s">
        <v>71</v>
      </c>
      <c r="B43" s="224">
        <v>399.09365635</v>
      </c>
      <c r="C43" s="224">
        <v>195.2032988</v>
      </c>
      <c r="D43" s="224">
        <v>214.38179243000002</v>
      </c>
      <c r="E43" s="224">
        <v>19.17849363000002</v>
      </c>
      <c r="F43" s="224">
        <v>-184.71186391999998</v>
      </c>
      <c r="G43" s="224">
        <v>9.8248819297105143</v>
      </c>
      <c r="H43" s="224">
        <v>-24.959469216462978</v>
      </c>
      <c r="I43" s="224">
        <v>-49.341202316662056</v>
      </c>
      <c r="J43" s="226">
        <v>-46.282836367113298</v>
      </c>
      <c r="X43" s="149"/>
      <c r="Y43" s="149"/>
      <c r="Z43" s="149"/>
      <c r="AA43" s="149"/>
    </row>
    <row r="44" spans="1:27" ht="16.5">
      <c r="A44" s="123" t="s">
        <v>12</v>
      </c>
      <c r="B44" s="224">
        <v>1401.4954611613816</v>
      </c>
      <c r="C44" s="224">
        <v>775.97780074234117</v>
      </c>
      <c r="D44" s="224">
        <v>727.74415576490412</v>
      </c>
      <c r="E44" s="224">
        <v>-48.233644977437052</v>
      </c>
      <c r="F44" s="224">
        <v>-673.75130539647751</v>
      </c>
      <c r="G44" s="224">
        <v>-6.215853717889118</v>
      </c>
      <c r="H44" s="224">
        <v>-41.492336023076795</v>
      </c>
      <c r="I44" s="224">
        <v>-32.009563328393256</v>
      </c>
      <c r="J44" s="226">
        <v>-48.073741518802912</v>
      </c>
      <c r="X44" s="149"/>
      <c r="Y44" s="149"/>
      <c r="Z44" s="149"/>
      <c r="AA44" s="149"/>
    </row>
    <row r="45" spans="1:27" ht="16.5">
      <c r="A45" s="123" t="s">
        <v>72</v>
      </c>
      <c r="B45" s="224">
        <v>45043.194577565795</v>
      </c>
      <c r="C45" s="224">
        <v>43622.178209555103</v>
      </c>
      <c r="D45" s="224">
        <v>43921.855309106126</v>
      </c>
      <c r="E45" s="224">
        <v>299.67709955102328</v>
      </c>
      <c r="F45" s="224">
        <v>-1121.3392684596693</v>
      </c>
      <c r="G45" s="224">
        <v>0.68698334620387413</v>
      </c>
      <c r="H45" s="224">
        <v>2.458907807508524</v>
      </c>
      <c r="I45" s="224">
        <v>-0.58053772985340402</v>
      </c>
      <c r="J45" s="226">
        <v>-2.4894754445728466</v>
      </c>
      <c r="X45" s="149"/>
      <c r="Y45" s="149"/>
      <c r="Z45" s="149"/>
      <c r="AA45" s="149"/>
    </row>
    <row r="46" spans="1:27" ht="16.5">
      <c r="A46" s="123" t="s">
        <v>14</v>
      </c>
      <c r="B46" s="224">
        <v>54529.446560546523</v>
      </c>
      <c r="C46" s="224">
        <v>59000.584346554344</v>
      </c>
      <c r="D46" s="224">
        <v>59079.788420812911</v>
      </c>
      <c r="E46" s="224">
        <v>79.204074258566834</v>
      </c>
      <c r="F46" s="224">
        <v>4550.3418602663878</v>
      </c>
      <c r="G46" s="224">
        <v>0.13424286409325248</v>
      </c>
      <c r="H46" s="224">
        <v>6.199028320684377</v>
      </c>
      <c r="I46" s="224">
        <v>5.5566868354961088</v>
      </c>
      <c r="J46" s="226">
        <v>8.3447424231858633</v>
      </c>
      <c r="X46" s="149"/>
      <c r="Y46" s="149"/>
      <c r="Z46" s="149"/>
      <c r="AA46" s="149"/>
    </row>
    <row r="47" spans="1:27" ht="16.5">
      <c r="A47" s="124"/>
      <c r="B47" s="223"/>
      <c r="C47" s="223"/>
      <c r="D47" s="223"/>
      <c r="E47" s="223"/>
      <c r="F47" s="223"/>
      <c r="G47" s="223"/>
      <c r="H47" s="223"/>
      <c r="I47" s="223"/>
      <c r="J47" s="225"/>
      <c r="X47" s="149"/>
      <c r="Y47" s="149"/>
      <c r="Z47" s="149"/>
      <c r="AA47" s="149"/>
    </row>
    <row r="48" spans="1:27" ht="16.5">
      <c r="A48" s="121" t="s">
        <v>59</v>
      </c>
      <c r="B48" s="223">
        <v>152305.27787327714</v>
      </c>
      <c r="C48" s="223">
        <v>164810.26295455804</v>
      </c>
      <c r="D48" s="223">
        <v>164871.33736895016</v>
      </c>
      <c r="E48" s="223">
        <v>61.074414392118342</v>
      </c>
      <c r="F48" s="223">
        <v>12566.05949567302</v>
      </c>
      <c r="G48" s="223">
        <v>3.70574097129861E-2</v>
      </c>
      <c r="H48" s="223">
        <v>7.6553419015413766</v>
      </c>
      <c r="I48" s="223">
        <v>6.4144079815334578</v>
      </c>
      <c r="J48" s="225">
        <v>8.2505738941813718</v>
      </c>
      <c r="X48" s="149"/>
      <c r="Y48" s="149"/>
      <c r="Z48" s="149"/>
      <c r="AA48" s="149"/>
    </row>
    <row r="49" spans="1:27" ht="16.5">
      <c r="A49" s="121" t="s">
        <v>73</v>
      </c>
      <c r="B49" s="223">
        <v>6315.7737000199995</v>
      </c>
      <c r="C49" s="223">
        <v>7581.3845263499989</v>
      </c>
      <c r="D49" s="223">
        <v>6918.8989547499996</v>
      </c>
      <c r="E49" s="223">
        <v>-662.48557159999928</v>
      </c>
      <c r="F49" s="223">
        <v>603.12525473000005</v>
      </c>
      <c r="G49" s="223">
        <v>-8.7383190932665684</v>
      </c>
      <c r="H49" s="223">
        <v>26.208270657564682</v>
      </c>
      <c r="I49" s="223">
        <v>16.778648372172867</v>
      </c>
      <c r="J49" s="225">
        <v>9.5495070497552774</v>
      </c>
      <c r="X49" s="149"/>
      <c r="Y49" s="149"/>
      <c r="Z49" s="149"/>
      <c r="AA49" s="149"/>
    </row>
    <row r="50" spans="1:27" ht="16.5">
      <c r="A50" s="123" t="s">
        <v>52</v>
      </c>
      <c r="B50" s="224">
        <v>3706.7954739099996</v>
      </c>
      <c r="C50" s="224">
        <v>4427.3882580899999</v>
      </c>
      <c r="D50" s="224">
        <v>4105.0749341199999</v>
      </c>
      <c r="E50" s="224">
        <v>-322.31332397000006</v>
      </c>
      <c r="F50" s="224">
        <v>398.27946021000025</v>
      </c>
      <c r="G50" s="224">
        <v>-7.2799877756609419</v>
      </c>
      <c r="H50" s="224">
        <v>13.399981878758368</v>
      </c>
      <c r="I50" s="224">
        <v>9.4609561249846337</v>
      </c>
      <c r="J50" s="226">
        <v>10.744576090406397</v>
      </c>
      <c r="X50" s="149"/>
      <c r="Y50" s="149"/>
      <c r="Z50" s="149"/>
      <c r="AA50" s="149"/>
    </row>
    <row r="51" spans="1:27" ht="16.5">
      <c r="A51" s="123" t="s">
        <v>74</v>
      </c>
      <c r="B51" s="224">
        <v>554.87080562000006</v>
      </c>
      <c r="C51" s="224">
        <v>452.37780889999999</v>
      </c>
      <c r="D51" s="224">
        <v>454.70419753000004</v>
      </c>
      <c r="E51" s="224">
        <v>2.3263886300000536</v>
      </c>
      <c r="F51" s="224">
        <v>-100.16660809000001</v>
      </c>
      <c r="G51" s="224">
        <v>0.51425790218509349</v>
      </c>
      <c r="H51" s="224">
        <v>-15.026099243491629</v>
      </c>
      <c r="I51" s="224">
        <v>-18.996050612690894</v>
      </c>
      <c r="J51" s="226">
        <v>-18.0522397422002</v>
      </c>
      <c r="X51" s="149"/>
      <c r="Y51" s="149"/>
      <c r="Z51" s="149"/>
      <c r="AA51" s="149"/>
    </row>
    <row r="52" spans="1:27" ht="16.5">
      <c r="A52" s="123" t="s">
        <v>68</v>
      </c>
      <c r="B52" s="224">
        <v>829.81867834000002</v>
      </c>
      <c r="C52" s="224">
        <v>579.09773918999986</v>
      </c>
      <c r="D52" s="224">
        <v>472.27366462999993</v>
      </c>
      <c r="E52" s="224">
        <v>-106.82407455999993</v>
      </c>
      <c r="F52" s="224">
        <v>-357.54501371000009</v>
      </c>
      <c r="G52" s="224">
        <v>-18.446639890084484</v>
      </c>
      <c r="H52" s="224">
        <v>-8.9035267212395723</v>
      </c>
      <c r="I52" s="224">
        <v>24.407558822414416</v>
      </c>
      <c r="J52" s="226">
        <v>-43.087125301306351</v>
      </c>
      <c r="X52" s="149"/>
      <c r="Y52" s="149"/>
      <c r="Z52" s="149"/>
      <c r="AA52" s="149"/>
    </row>
    <row r="53" spans="1:27" ht="16.5">
      <c r="A53" s="123" t="s">
        <v>75</v>
      </c>
      <c r="B53" s="224">
        <v>1224.28874215</v>
      </c>
      <c r="C53" s="224">
        <v>2122.52072017</v>
      </c>
      <c r="D53" s="224">
        <v>1886.8461584699999</v>
      </c>
      <c r="E53" s="224">
        <v>-235.67456170000014</v>
      </c>
      <c r="F53" s="224">
        <v>662.5574163199999</v>
      </c>
      <c r="G53" s="224">
        <v>-11.103522310073103</v>
      </c>
      <c r="H53" s="224">
        <v>88.157822831063271</v>
      </c>
      <c r="I53" s="224">
        <v>49.113026425491512</v>
      </c>
      <c r="J53" s="226">
        <v>54.117741469750712</v>
      </c>
      <c r="X53" s="149"/>
      <c r="Y53" s="149"/>
      <c r="Z53" s="149"/>
      <c r="AA53" s="149"/>
    </row>
    <row r="54" spans="1:27" ht="16.5">
      <c r="A54" s="121" t="s">
        <v>76</v>
      </c>
      <c r="B54" s="223">
        <v>145989.50417325716</v>
      </c>
      <c r="C54" s="223">
        <v>157228.87842820803</v>
      </c>
      <c r="D54" s="223">
        <v>157952.43841420015</v>
      </c>
      <c r="E54" s="223">
        <v>723.55998599212035</v>
      </c>
      <c r="F54" s="223">
        <v>11962.934240942996</v>
      </c>
      <c r="G54" s="223">
        <v>0.46019534911489757</v>
      </c>
      <c r="H54" s="223">
        <v>6.8122636531516889</v>
      </c>
      <c r="I54" s="223">
        <v>5.9609510041722018</v>
      </c>
      <c r="J54" s="225">
        <v>8.1943796635857211</v>
      </c>
      <c r="X54" s="149"/>
      <c r="Y54" s="149"/>
      <c r="Z54" s="149"/>
      <c r="AA54" s="149"/>
    </row>
    <row r="55" spans="1:27" ht="16.5">
      <c r="A55" s="121" t="s">
        <v>77</v>
      </c>
      <c r="B55" s="223">
        <v>105023.66740614132</v>
      </c>
      <c r="C55" s="223">
        <v>120241.88877521787</v>
      </c>
      <c r="D55" s="223">
        <v>120822.41210868279</v>
      </c>
      <c r="E55" s="223">
        <v>580.52333346492378</v>
      </c>
      <c r="F55" s="223">
        <v>15798.744702541473</v>
      </c>
      <c r="G55" s="223">
        <v>0.4827962529349179</v>
      </c>
      <c r="H55" s="223">
        <v>13.450083470861514</v>
      </c>
      <c r="I55" s="223">
        <v>12.624522154484623</v>
      </c>
      <c r="J55" s="225">
        <v>15.043032768457337</v>
      </c>
      <c r="X55" s="149"/>
      <c r="Y55" s="149"/>
      <c r="Z55" s="149"/>
      <c r="AA55" s="149"/>
    </row>
    <row r="56" spans="1:27" ht="15">
      <c r="A56" s="125" t="s">
        <v>78</v>
      </c>
      <c r="B56" s="224">
        <v>49233.292845676558</v>
      </c>
      <c r="C56" s="224">
        <v>57478.545134964152</v>
      </c>
      <c r="D56" s="224">
        <v>56978.282369527355</v>
      </c>
      <c r="E56" s="224">
        <v>-500.26276543679705</v>
      </c>
      <c r="F56" s="224">
        <v>7744.9895238507961</v>
      </c>
      <c r="G56" s="224">
        <v>-0.87034695165324649</v>
      </c>
      <c r="H56" s="224">
        <v>18.789007829800269</v>
      </c>
      <c r="I56" s="224">
        <v>12.97206626035603</v>
      </c>
      <c r="J56" s="226">
        <v>15.73120357423123</v>
      </c>
      <c r="X56" s="149"/>
      <c r="Y56" s="149"/>
      <c r="Z56" s="149"/>
      <c r="AA56" s="149"/>
    </row>
    <row r="57" spans="1:27" ht="15">
      <c r="A57" s="125" t="s">
        <v>75</v>
      </c>
      <c r="B57" s="224">
        <v>55790.37456046477</v>
      </c>
      <c r="C57" s="224">
        <v>62763.343640253719</v>
      </c>
      <c r="D57" s="224">
        <v>63844.129739155447</v>
      </c>
      <c r="E57" s="224">
        <v>1080.7860989017281</v>
      </c>
      <c r="F57" s="224">
        <v>8053.755178690677</v>
      </c>
      <c r="G57" s="224">
        <v>1.7220021053954184</v>
      </c>
      <c r="H57" s="224">
        <v>8.6647434414716287</v>
      </c>
      <c r="I57" s="224">
        <v>12.308112534665</v>
      </c>
      <c r="J57" s="226">
        <v>14.435743158458521</v>
      </c>
      <c r="X57" s="149"/>
      <c r="Y57" s="149"/>
      <c r="Z57" s="149"/>
      <c r="AA57" s="149"/>
    </row>
    <row r="58" spans="1:27" ht="16.5">
      <c r="A58" s="121" t="s">
        <v>79</v>
      </c>
      <c r="B58" s="223">
        <v>3111.5480203800007</v>
      </c>
      <c r="C58" s="223">
        <v>4244.5812172299993</v>
      </c>
      <c r="D58" s="223">
        <v>4573.7881467500001</v>
      </c>
      <c r="E58" s="223">
        <v>329.20692952000081</v>
      </c>
      <c r="F58" s="223">
        <v>1462.2401263699994</v>
      </c>
      <c r="G58" s="223">
        <v>7.7559342764759407</v>
      </c>
      <c r="H58" s="223">
        <v>30.256734696698913</v>
      </c>
      <c r="I58" s="223">
        <v>33.710209865331137</v>
      </c>
      <c r="J58" s="225">
        <v>46.993975885720772</v>
      </c>
      <c r="X58" s="149"/>
      <c r="Y58" s="149"/>
      <c r="Z58" s="149"/>
      <c r="AA58" s="149"/>
    </row>
    <row r="59" spans="1:27" ht="16.5">
      <c r="A59" s="121" t="s">
        <v>80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5">
        <v>0</v>
      </c>
      <c r="X59" s="149"/>
      <c r="Y59" s="149"/>
      <c r="Z59" s="149"/>
      <c r="AA59" s="149"/>
    </row>
    <row r="60" spans="1:27" ht="16.5">
      <c r="A60" s="121" t="s">
        <v>81</v>
      </c>
      <c r="B60" s="223">
        <v>31561.772348569997</v>
      </c>
      <c r="C60" s="223">
        <v>25940.581641370001</v>
      </c>
      <c r="D60" s="223">
        <v>25217.279242779998</v>
      </c>
      <c r="E60" s="223">
        <v>-723.30239859000358</v>
      </c>
      <c r="F60" s="223">
        <v>-6344.4931057899994</v>
      </c>
      <c r="G60" s="223">
        <v>-2.788304474393442</v>
      </c>
      <c r="H60" s="223">
        <v>-17.094019276904334</v>
      </c>
      <c r="I60" s="223">
        <v>-17.992364026096581</v>
      </c>
      <c r="J60" s="225">
        <v>-20.101827729194227</v>
      </c>
      <c r="X60" s="149"/>
      <c r="Y60" s="149"/>
      <c r="Z60" s="149"/>
      <c r="AA60" s="149"/>
    </row>
    <row r="61" spans="1:27" ht="16.5">
      <c r="A61" s="121" t="s">
        <v>82</v>
      </c>
      <c r="B61" s="223">
        <v>2135.0257977800002</v>
      </c>
      <c r="C61" s="223">
        <v>2187.8400233799994</v>
      </c>
      <c r="D61" s="223">
        <v>2178.892001106</v>
      </c>
      <c r="E61" s="223">
        <v>-8.9480222739994133</v>
      </c>
      <c r="F61" s="223">
        <v>43.866203325999777</v>
      </c>
      <c r="G61" s="223">
        <v>-0.40898887388372884</v>
      </c>
      <c r="H61" s="223">
        <v>-5.5843177049680008</v>
      </c>
      <c r="I61" s="223">
        <v>-1.6477891570553567</v>
      </c>
      <c r="J61" s="225">
        <v>2.0545982803398459</v>
      </c>
      <c r="X61" s="149"/>
      <c r="Y61" s="149"/>
      <c r="Z61" s="149"/>
      <c r="AA61" s="149"/>
    </row>
    <row r="62" spans="1:27" ht="16.5">
      <c r="A62" s="121" t="s">
        <v>83</v>
      </c>
      <c r="B62" s="223">
        <v>451.16527773999996</v>
      </c>
      <c r="C62" s="223">
        <v>66.087999999999994</v>
      </c>
      <c r="D62" s="223">
        <v>66.305000000000007</v>
      </c>
      <c r="E62" s="223">
        <v>0.21700000000001296</v>
      </c>
      <c r="F62" s="223">
        <v>-384.86027773999996</v>
      </c>
      <c r="G62" s="223">
        <v>0.3283500786829876</v>
      </c>
      <c r="H62" s="223">
        <v>-52.437945462311276</v>
      </c>
      <c r="I62" s="223">
        <v>-85.64802023527271</v>
      </c>
      <c r="J62" s="225">
        <v>-85.303611941916643</v>
      </c>
      <c r="X62" s="149"/>
      <c r="Y62" s="149"/>
      <c r="Z62" s="149"/>
      <c r="AA62" s="149"/>
    </row>
    <row r="63" spans="1:27" ht="16.5">
      <c r="A63" s="121" t="s">
        <v>68</v>
      </c>
      <c r="B63" s="223">
        <v>83.081000000000003</v>
      </c>
      <c r="C63" s="223">
        <v>8.6708493200000003</v>
      </c>
      <c r="D63" s="223">
        <v>8.7039587699999998</v>
      </c>
      <c r="E63" s="223">
        <v>3.3109449999999541E-2</v>
      </c>
      <c r="F63" s="223">
        <v>-74.377041230000003</v>
      </c>
      <c r="G63" s="223">
        <v>0.38184783033456426</v>
      </c>
      <c r="H63" s="223">
        <v>-89.607401343267412</v>
      </c>
      <c r="I63" s="223">
        <v>-89.563378726784705</v>
      </c>
      <c r="J63" s="225">
        <v>-89.523526714892697</v>
      </c>
      <c r="X63" s="149"/>
      <c r="Y63" s="149"/>
      <c r="Z63" s="149"/>
      <c r="AA63" s="149"/>
    </row>
    <row r="64" spans="1:27" ht="16.5">
      <c r="A64" s="121" t="s">
        <v>84</v>
      </c>
      <c r="B64" s="223">
        <v>315.815178</v>
      </c>
      <c r="C64" s="223">
        <v>331.54482099999996</v>
      </c>
      <c r="D64" s="223">
        <v>237.282589</v>
      </c>
      <c r="E64" s="223">
        <v>-94.262231999999955</v>
      </c>
      <c r="F64" s="223">
        <v>-78.532589000000002</v>
      </c>
      <c r="G64" s="223">
        <v>-28.431218354033632</v>
      </c>
      <c r="H64" s="223">
        <v>31.349689062165453</v>
      </c>
      <c r="I64" s="223">
        <v>29.187787995269389</v>
      </c>
      <c r="J64" s="225">
        <v>-24.866629114323317</v>
      </c>
      <c r="X64" s="149"/>
      <c r="Y64" s="149"/>
      <c r="Z64" s="149"/>
      <c r="AA64" s="149"/>
    </row>
    <row r="65" spans="1:27" ht="16.5">
      <c r="A65" s="121" t="s">
        <v>126</v>
      </c>
      <c r="B65" s="223">
        <v>20317.233520279999</v>
      </c>
      <c r="C65" s="223">
        <v>21649.308355579997</v>
      </c>
      <c r="D65" s="223">
        <v>21879.720679350001</v>
      </c>
      <c r="E65" s="223">
        <v>230.41232377000415</v>
      </c>
      <c r="F65" s="223">
        <v>1562.4871590700022</v>
      </c>
      <c r="G65" s="223">
        <v>1.0642941565873087</v>
      </c>
      <c r="H65" s="223">
        <v>10.477099586050215</v>
      </c>
      <c r="I65" s="223">
        <v>7.2638639243208161</v>
      </c>
      <c r="J65" s="225">
        <v>7.6904523320578022</v>
      </c>
      <c r="X65" s="149"/>
      <c r="Y65" s="149"/>
      <c r="Z65" s="149"/>
      <c r="AA65" s="149"/>
    </row>
    <row r="66" spans="1:27" ht="17.25" thickBot="1">
      <c r="A66" s="121" t="s">
        <v>66</v>
      </c>
      <c r="B66" s="228">
        <v>-17009.80437563411</v>
      </c>
      <c r="C66" s="232">
        <v>-17441.625254889823</v>
      </c>
      <c r="D66" s="232">
        <v>-17031.945312238626</v>
      </c>
      <c r="E66" s="232">
        <v>409.67994265119705</v>
      </c>
      <c r="F66" s="232">
        <v>-22.140936604515446</v>
      </c>
      <c r="G66" s="232">
        <v>-2.348863346529825</v>
      </c>
      <c r="H66" s="232">
        <v>11.028265131235344</v>
      </c>
      <c r="I66" s="232">
        <v>6.390255537789244</v>
      </c>
      <c r="J66" s="233">
        <v>0.13016573333572978</v>
      </c>
      <c r="X66" s="149"/>
      <c r="Y66" s="149"/>
      <c r="Z66" s="149"/>
      <c r="AA66" s="149"/>
    </row>
    <row r="67" spans="1:27">
      <c r="A67" s="234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92" t="s">
        <v>124</v>
      </c>
      <c r="B69" s="293"/>
      <c r="C69" s="293"/>
      <c r="D69" s="293"/>
      <c r="E69" s="293"/>
      <c r="F69" s="293"/>
      <c r="G69" s="293"/>
      <c r="H69" s="293"/>
      <c r="I69" s="293"/>
      <c r="J69" s="294"/>
    </row>
    <row r="70" spans="1:27" ht="19.5" customHeight="1">
      <c r="A70" s="295"/>
      <c r="B70" s="296"/>
      <c r="C70" s="296"/>
      <c r="D70" s="296"/>
      <c r="E70" s="296"/>
      <c r="F70" s="296"/>
      <c r="G70" s="296"/>
      <c r="H70" s="296"/>
      <c r="I70" s="296"/>
      <c r="J70" s="297"/>
    </row>
    <row r="71" spans="1:27" ht="19.5" customHeight="1">
      <c r="A71" s="140"/>
      <c r="B71" s="286" t="str">
        <f>B4</f>
        <v>N$ Million</v>
      </c>
      <c r="C71" s="288"/>
      <c r="D71" s="287"/>
      <c r="E71" s="286" t="s">
        <v>1</v>
      </c>
      <c r="F71" s="287"/>
      <c r="G71" s="143" t="s">
        <v>2</v>
      </c>
      <c r="H71" s="286" t="str">
        <f>H4</f>
        <v>Annual percentage change</v>
      </c>
      <c r="I71" s="288"/>
      <c r="J71" s="289"/>
    </row>
    <row r="72" spans="1:27" ht="17.25" thickBot="1">
      <c r="A72" s="141"/>
      <c r="B72" s="139">
        <f>B5</f>
        <v>43646</v>
      </c>
      <c r="C72" s="139">
        <f>C5</f>
        <v>43982</v>
      </c>
      <c r="D72" s="146">
        <f>D5</f>
        <v>44012</v>
      </c>
      <c r="E72" s="146" t="s">
        <v>4</v>
      </c>
      <c r="F72" s="138" t="s">
        <v>5</v>
      </c>
      <c r="G72" s="146" t="s">
        <v>4</v>
      </c>
      <c r="H72" s="139">
        <f>H5</f>
        <v>43951</v>
      </c>
      <c r="I72" s="139">
        <f>I5</f>
        <v>43982</v>
      </c>
      <c r="J72" s="148">
        <f>J5</f>
        <v>44012</v>
      </c>
    </row>
    <row r="73" spans="1:27" ht="17.25" thickTop="1">
      <c r="A73" s="121" t="s">
        <v>50</v>
      </c>
      <c r="B73" s="223">
        <v>158655.62443714339</v>
      </c>
      <c r="C73" s="223">
        <v>176138.49868482389</v>
      </c>
      <c r="D73" s="223">
        <v>175794.0060743597</v>
      </c>
      <c r="E73" s="223">
        <v>-344.49261046419269</v>
      </c>
      <c r="F73" s="223">
        <v>17138.381637216313</v>
      </c>
      <c r="G73" s="223">
        <v>-0.19558053068263348</v>
      </c>
      <c r="H73" s="223">
        <v>8.631768261679639</v>
      </c>
      <c r="I73" s="223">
        <v>7.9676949832843604</v>
      </c>
      <c r="J73" s="225">
        <v>10.802252802582643</v>
      </c>
    </row>
    <row r="74" spans="1:27" ht="16.5">
      <c r="A74" s="121" t="s">
        <v>6</v>
      </c>
      <c r="B74" s="223">
        <v>40203.95489808455</v>
      </c>
      <c r="C74" s="223">
        <v>46627.842306957456</v>
      </c>
      <c r="D74" s="223">
        <v>44287.944210522735</v>
      </c>
      <c r="E74" s="223">
        <v>-2339.8980964347211</v>
      </c>
      <c r="F74" s="223">
        <v>4083.9893124381852</v>
      </c>
      <c r="G74" s="223">
        <v>-5.0182422790032888</v>
      </c>
      <c r="H74" s="223">
        <v>4.3278362421951897</v>
      </c>
      <c r="I74" s="223">
        <v>4.5197359286999585</v>
      </c>
      <c r="J74" s="225">
        <v>10.158178026989972</v>
      </c>
      <c r="X74" s="149"/>
      <c r="Y74" s="149"/>
      <c r="Z74" s="149"/>
      <c r="AA74" s="149"/>
    </row>
    <row r="75" spans="1:27" ht="16.5">
      <c r="A75" s="121" t="s">
        <v>7</v>
      </c>
      <c r="B75" s="223">
        <v>118451.66953905884</v>
      </c>
      <c r="C75" s="223">
        <v>129510.65637786644</v>
      </c>
      <c r="D75" s="223">
        <v>131506.06186383695</v>
      </c>
      <c r="E75" s="223">
        <v>1995.4054859705066</v>
      </c>
      <c r="F75" s="223">
        <v>13054.392324778106</v>
      </c>
      <c r="G75" s="223">
        <v>1.5407268728131669</v>
      </c>
      <c r="H75" s="223">
        <v>10.288015799731355</v>
      </c>
      <c r="I75" s="223">
        <v>9.2654311082317662</v>
      </c>
      <c r="J75" s="225">
        <v>11.020859710612598</v>
      </c>
      <c r="X75" s="149"/>
      <c r="Y75" s="149"/>
      <c r="Z75" s="149"/>
      <c r="AA75" s="149"/>
    </row>
    <row r="76" spans="1:27" ht="16.5">
      <c r="A76" s="107" t="s">
        <v>85</v>
      </c>
      <c r="B76" s="224">
        <v>11676.484339385912</v>
      </c>
      <c r="C76" s="224">
        <v>20728.162141877037</v>
      </c>
      <c r="D76" s="224">
        <v>22080.338972621059</v>
      </c>
      <c r="E76" s="224">
        <v>1352.1768307440216</v>
      </c>
      <c r="F76" s="224">
        <v>10403.854633235147</v>
      </c>
      <c r="G76" s="224">
        <v>6.5233802277734156</v>
      </c>
      <c r="H76" s="224">
        <v>81.325163130131131</v>
      </c>
      <c r="I76" s="224">
        <v>76.507151915980756</v>
      </c>
      <c r="J76" s="226">
        <v>89.100917115453484</v>
      </c>
      <c r="X76" s="149"/>
      <c r="Y76" s="149"/>
      <c r="Z76" s="149"/>
      <c r="AA76" s="149"/>
    </row>
    <row r="77" spans="1:27" ht="16.5">
      <c r="A77" s="121" t="s">
        <v>86</v>
      </c>
      <c r="B77" s="223">
        <v>106775.18519967294</v>
      </c>
      <c r="C77" s="223">
        <v>108782.4942359894</v>
      </c>
      <c r="D77" s="223">
        <v>109425.72289121588</v>
      </c>
      <c r="E77" s="223">
        <v>643.22865522647044</v>
      </c>
      <c r="F77" s="223">
        <v>2650.537691542937</v>
      </c>
      <c r="G77" s="223">
        <v>0.59129794710447925</v>
      </c>
      <c r="H77" s="223">
        <v>3.6939070185281224</v>
      </c>
      <c r="I77" s="223">
        <v>1.870617444245056</v>
      </c>
      <c r="J77" s="225">
        <v>2.482353635431636</v>
      </c>
      <c r="X77" s="149"/>
      <c r="Y77" s="149"/>
      <c r="Z77" s="149"/>
      <c r="AA77" s="149"/>
    </row>
    <row r="78" spans="1:27" ht="16.5">
      <c r="A78" s="111" t="s">
        <v>10</v>
      </c>
      <c r="B78" s="224">
        <v>5332.0186772192346</v>
      </c>
      <c r="C78" s="224">
        <v>5100.1354049976235</v>
      </c>
      <c r="D78" s="224">
        <v>5394.8488189819273</v>
      </c>
      <c r="E78" s="224">
        <v>294.71341398430377</v>
      </c>
      <c r="F78" s="224">
        <v>62.83014176269262</v>
      </c>
      <c r="G78" s="224">
        <v>5.7785409715889813</v>
      </c>
      <c r="H78" s="224">
        <v>-1.4328413141383294</v>
      </c>
      <c r="I78" s="224">
        <v>-5.8445811724270271</v>
      </c>
      <c r="J78" s="226">
        <v>1.1783556203794063</v>
      </c>
      <c r="X78" s="149"/>
      <c r="Y78" s="149"/>
      <c r="Z78" s="149"/>
      <c r="AA78" s="149"/>
    </row>
    <row r="79" spans="1:27" ht="16.5">
      <c r="A79" s="111" t="s">
        <v>11</v>
      </c>
      <c r="B79" s="224">
        <v>399.09365635</v>
      </c>
      <c r="C79" s="224">
        <v>195.2032988</v>
      </c>
      <c r="D79" s="224">
        <v>214.38179243000002</v>
      </c>
      <c r="E79" s="224">
        <v>19.17849363000002</v>
      </c>
      <c r="F79" s="224">
        <v>-184.71186391999998</v>
      </c>
      <c r="G79" s="224">
        <v>9.8248819297105143</v>
      </c>
      <c r="H79" s="224">
        <v>-24.959469216462978</v>
      </c>
      <c r="I79" s="224">
        <v>-49.341202316662056</v>
      </c>
      <c r="J79" s="226">
        <v>-46.282836367113298</v>
      </c>
      <c r="X79" s="149"/>
      <c r="Y79" s="149"/>
      <c r="Z79" s="149"/>
      <c r="AA79" s="149"/>
    </row>
    <row r="80" spans="1:27" ht="16.5">
      <c r="A80" s="111" t="s">
        <v>12</v>
      </c>
      <c r="B80" s="224">
        <v>1401.4954611613816</v>
      </c>
      <c r="C80" s="224">
        <v>775.97780074234117</v>
      </c>
      <c r="D80" s="224">
        <v>727.74415576490412</v>
      </c>
      <c r="E80" s="224">
        <v>-48.233644977437052</v>
      </c>
      <c r="F80" s="224">
        <v>-673.75130539647751</v>
      </c>
      <c r="G80" s="224">
        <v>-6.215853717889118</v>
      </c>
      <c r="H80" s="224">
        <v>-41.492336023076795</v>
      </c>
      <c r="I80" s="224">
        <v>-32.009563328393256</v>
      </c>
      <c r="J80" s="226">
        <v>-48.073741518802912</v>
      </c>
      <c r="X80" s="149"/>
      <c r="Y80" s="149"/>
      <c r="Z80" s="149"/>
      <c r="AA80" s="149"/>
    </row>
    <row r="81" spans="1:27" ht="16.5">
      <c r="A81" s="111" t="s">
        <v>87</v>
      </c>
      <c r="B81" s="224">
        <v>45043.194577565795</v>
      </c>
      <c r="C81" s="224">
        <v>43622.178209555103</v>
      </c>
      <c r="D81" s="224">
        <v>43921.855309106126</v>
      </c>
      <c r="E81" s="224">
        <v>299.67709955102328</v>
      </c>
      <c r="F81" s="224">
        <v>-1121.3392684596693</v>
      </c>
      <c r="G81" s="224">
        <v>0.68698334620387413</v>
      </c>
      <c r="H81" s="224">
        <v>2.458907807508524</v>
      </c>
      <c r="I81" s="224">
        <v>-0.58053772985340402</v>
      </c>
      <c r="J81" s="226">
        <v>-2.4894754445728466</v>
      </c>
      <c r="X81" s="149"/>
      <c r="Y81" s="149"/>
      <c r="Z81" s="149"/>
      <c r="AA81" s="149"/>
    </row>
    <row r="82" spans="1:27" ht="16.5">
      <c r="A82" s="111" t="s">
        <v>14</v>
      </c>
      <c r="B82" s="224">
        <v>54599.382827376525</v>
      </c>
      <c r="C82" s="224">
        <v>59088.999521894344</v>
      </c>
      <c r="D82" s="224">
        <v>59166.892814932908</v>
      </c>
      <c r="E82" s="224">
        <v>77.89329303856357</v>
      </c>
      <c r="F82" s="224">
        <v>4567.5099875563828</v>
      </c>
      <c r="G82" s="224">
        <v>0.13182367897377389</v>
      </c>
      <c r="H82" s="224">
        <v>6.2314586306410291</v>
      </c>
      <c r="I82" s="224">
        <v>5.5826211924197935</v>
      </c>
      <c r="J82" s="226">
        <v>8.3654974672464562</v>
      </c>
      <c r="X82" s="149"/>
      <c r="Y82" s="149"/>
      <c r="Z82" s="149"/>
      <c r="AA82" s="149"/>
    </row>
    <row r="83" spans="1:27" ht="15">
      <c r="A83" s="112"/>
      <c r="B83" s="227"/>
      <c r="C83" s="227"/>
      <c r="D83" s="227"/>
      <c r="E83" s="227"/>
      <c r="F83" s="227"/>
      <c r="G83" s="227"/>
      <c r="H83" s="227"/>
      <c r="I83" s="227"/>
      <c r="J83" s="229"/>
      <c r="X83" s="149"/>
      <c r="Y83" s="149"/>
      <c r="Z83" s="149"/>
      <c r="AA83" s="149"/>
    </row>
    <row r="84" spans="1:27" ht="16.5">
      <c r="A84" s="121" t="s">
        <v>59</v>
      </c>
      <c r="B84" s="223">
        <v>158655.60673464937</v>
      </c>
      <c r="C84" s="223">
        <v>176138.580405177</v>
      </c>
      <c r="D84" s="223">
        <v>175794.0884412158</v>
      </c>
      <c r="E84" s="223">
        <v>-344.49196396119078</v>
      </c>
      <c r="F84" s="223">
        <v>17138.481706566439</v>
      </c>
      <c r="G84" s="223">
        <v>-0.19558007289984403</v>
      </c>
      <c r="H84" s="223">
        <v>8.631817077531025</v>
      </c>
      <c r="I84" s="223">
        <v>7.9677563262088711</v>
      </c>
      <c r="J84" s="225">
        <v>10.802317081192399</v>
      </c>
      <c r="X84" s="149"/>
      <c r="Y84" s="149"/>
      <c r="Z84" s="149"/>
      <c r="AA84" s="149"/>
    </row>
    <row r="85" spans="1:27" ht="16.5">
      <c r="A85" s="121" t="s">
        <v>88</v>
      </c>
      <c r="B85" s="223">
        <v>108019.01620923588</v>
      </c>
      <c r="C85" s="223">
        <v>123415.34776847334</v>
      </c>
      <c r="D85" s="223">
        <v>123869.11129419564</v>
      </c>
      <c r="E85" s="223">
        <v>453.76352572230098</v>
      </c>
      <c r="F85" s="223">
        <v>15850.095084959758</v>
      </c>
      <c r="G85" s="223">
        <v>0.36767187706148263</v>
      </c>
      <c r="H85" s="223">
        <v>13.131669197902426</v>
      </c>
      <c r="I85" s="223">
        <v>12.525346517695439</v>
      </c>
      <c r="J85" s="225">
        <v>14.67343032846891</v>
      </c>
      <c r="X85" s="149"/>
      <c r="Y85" s="149"/>
      <c r="Z85" s="149"/>
      <c r="AA85" s="149"/>
    </row>
    <row r="86" spans="1:27" ht="16.5">
      <c r="A86" s="107" t="s">
        <v>89</v>
      </c>
      <c r="B86" s="224">
        <v>2995.3488030945673</v>
      </c>
      <c r="C86" s="224">
        <v>3173.4589932554636</v>
      </c>
      <c r="D86" s="224">
        <v>3046.6991855128372</v>
      </c>
      <c r="E86" s="224">
        <v>-126.75980774262644</v>
      </c>
      <c r="F86" s="224">
        <v>51.350382418269874</v>
      </c>
      <c r="G86" s="224">
        <v>-3.9943735845343582</v>
      </c>
      <c r="H86" s="224">
        <v>1.4077902674637386</v>
      </c>
      <c r="I86" s="224">
        <v>8.8921288010398598</v>
      </c>
      <c r="J86" s="226">
        <v>1.7143373207560586</v>
      </c>
      <c r="X86" s="149"/>
      <c r="Y86" s="149"/>
      <c r="Z86" s="149"/>
      <c r="AA86" s="149"/>
    </row>
    <row r="87" spans="1:27" ht="16.5">
      <c r="A87" s="107" t="s">
        <v>90</v>
      </c>
      <c r="B87" s="224">
        <v>49233.292845676551</v>
      </c>
      <c r="C87" s="224">
        <v>57478.545134964152</v>
      </c>
      <c r="D87" s="224">
        <v>56978.282369527355</v>
      </c>
      <c r="E87" s="224">
        <v>-500.26276543679705</v>
      </c>
      <c r="F87" s="224">
        <v>7744.9895238508034</v>
      </c>
      <c r="G87" s="224">
        <v>-0.87034695165324649</v>
      </c>
      <c r="H87" s="224">
        <v>18.789007829800283</v>
      </c>
      <c r="I87" s="224">
        <v>12.97206626035603</v>
      </c>
      <c r="J87" s="226">
        <v>15.73120357423123</v>
      </c>
      <c r="X87" s="149"/>
      <c r="Y87" s="149"/>
      <c r="Z87" s="149"/>
      <c r="AA87" s="149"/>
    </row>
    <row r="88" spans="1:27" ht="16.5">
      <c r="A88" s="107" t="s">
        <v>91</v>
      </c>
      <c r="B88" s="224">
        <v>55790.37456046477</v>
      </c>
      <c r="C88" s="224">
        <v>62763.343640253719</v>
      </c>
      <c r="D88" s="224">
        <v>63844.129739155447</v>
      </c>
      <c r="E88" s="224">
        <v>1080.7860989017281</v>
      </c>
      <c r="F88" s="224">
        <v>8053.755178690677</v>
      </c>
      <c r="G88" s="224">
        <v>1.7220021053954184</v>
      </c>
      <c r="H88" s="224">
        <v>8.6647434414716287</v>
      </c>
      <c r="I88" s="224">
        <v>12.308112534665014</v>
      </c>
      <c r="J88" s="226">
        <v>14.435743158458521</v>
      </c>
      <c r="X88" s="149"/>
      <c r="Y88" s="149"/>
      <c r="Z88" s="149"/>
      <c r="AA88" s="149"/>
    </row>
    <row r="89" spans="1:27" ht="16.5">
      <c r="A89" s="107" t="s">
        <v>21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X89" s="149"/>
      <c r="Y89" s="149"/>
      <c r="Z89" s="149"/>
      <c r="AA89" s="149"/>
    </row>
    <row r="90" spans="1:27" ht="17.25" thickBot="1">
      <c r="A90" s="127" t="s">
        <v>127</v>
      </c>
      <c r="B90" s="228">
        <v>50636.590525413485</v>
      </c>
      <c r="C90" s="228">
        <v>52723.232636703658</v>
      </c>
      <c r="D90" s="228">
        <v>51924.977147020181</v>
      </c>
      <c r="E90" s="228">
        <v>-798.25548968347721</v>
      </c>
      <c r="F90" s="228">
        <v>1288.3866216066963</v>
      </c>
      <c r="G90" s="228">
        <v>-1.5140488353283672</v>
      </c>
      <c r="H90" s="228">
        <v>-0.45769464773390212</v>
      </c>
      <c r="I90" s="228">
        <v>-1.3821563704081825</v>
      </c>
      <c r="J90" s="230">
        <v>2.5443786957972208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0" t="s">
        <v>98</v>
      </c>
      <c r="D2" s="300"/>
      <c r="E2" s="300"/>
      <c r="F2" s="300"/>
      <c r="G2" s="300"/>
      <c r="H2" s="300"/>
      <c r="I2" s="300"/>
      <c r="J2" s="300"/>
      <c r="K2" s="300"/>
      <c r="L2" s="301"/>
      <c r="M2" s="97"/>
    </row>
    <row r="3" spans="3:14" ht="19.5">
      <c r="C3" s="302" t="s">
        <v>99</v>
      </c>
      <c r="D3" s="302"/>
      <c r="E3" s="302"/>
      <c r="F3" s="302"/>
      <c r="G3" s="302"/>
      <c r="H3" s="302"/>
      <c r="I3" s="302"/>
      <c r="J3" s="302"/>
      <c r="K3" s="302"/>
      <c r="L3" s="303"/>
      <c r="M3" s="98"/>
    </row>
    <row r="4" spans="3:14" ht="16.5">
      <c r="C4" s="45"/>
      <c r="D4" s="298" t="s">
        <v>100</v>
      </c>
      <c r="E4" s="298"/>
      <c r="F4" s="298"/>
      <c r="G4" s="46" t="s">
        <v>1</v>
      </c>
      <c r="H4" s="46"/>
      <c r="I4" s="47" t="s">
        <v>2</v>
      </c>
      <c r="J4" s="298" t="s">
        <v>93</v>
      </c>
      <c r="K4" s="298"/>
      <c r="L4" s="299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4" t="s">
        <v>102</v>
      </c>
      <c r="D29" s="304"/>
      <c r="E29" s="304"/>
      <c r="F29" s="304"/>
      <c r="G29" s="304"/>
      <c r="H29" s="304"/>
      <c r="I29" s="304"/>
      <c r="J29" s="304"/>
      <c r="K29" s="304"/>
      <c r="L29" s="305"/>
      <c r="M29" s="78"/>
      <c r="N29" s="57"/>
    </row>
    <row r="30" spans="3:22" ht="16.5">
      <c r="C30" s="45"/>
      <c r="D30" s="298" t="s">
        <v>100</v>
      </c>
      <c r="E30" s="298"/>
      <c r="F30" s="298"/>
      <c r="G30" s="46" t="s">
        <v>1</v>
      </c>
      <c r="H30" s="46"/>
      <c r="I30" s="47" t="s">
        <v>2</v>
      </c>
      <c r="J30" s="298" t="s">
        <v>93</v>
      </c>
      <c r="K30" s="298"/>
      <c r="L30" s="299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2" t="s">
        <v>101</v>
      </c>
      <c r="D68" s="302"/>
      <c r="E68" s="302"/>
      <c r="F68" s="302"/>
      <c r="G68" s="302"/>
      <c r="H68" s="302"/>
      <c r="I68" s="302"/>
      <c r="J68" s="302"/>
      <c r="K68" s="302"/>
      <c r="L68" s="303"/>
      <c r="M68" s="78"/>
      <c r="N68" s="57"/>
    </row>
    <row r="69" spans="3:22" ht="16.5">
      <c r="C69" s="45"/>
      <c r="D69" s="298" t="s">
        <v>100</v>
      </c>
      <c r="E69" s="298"/>
      <c r="F69" s="298"/>
      <c r="G69" s="46" t="s">
        <v>1</v>
      </c>
      <c r="H69" s="46"/>
      <c r="I69" s="47" t="s">
        <v>2</v>
      </c>
      <c r="J69" s="298" t="s">
        <v>93</v>
      </c>
      <c r="K69" s="298"/>
      <c r="L69" s="299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923C9258-2F2F-48ED-87FD-BAEC02CE92F6}"/>
</file>

<file path=customXml/itemProps2.xml><?xml version="1.0" encoding="utf-8"?>
<ds:datastoreItem xmlns:ds="http://schemas.openxmlformats.org/officeDocument/2006/customXml" ds:itemID="{AD34B3A1-AD5E-4695-A7E0-EED81D645EB4}"/>
</file>

<file path=customXml/itemProps3.xml><?xml version="1.0" encoding="utf-8"?>
<ds:datastoreItem xmlns:ds="http://schemas.openxmlformats.org/officeDocument/2006/customXml" ds:itemID="{55F47394-90FC-48FD-96F7-F2BDF7DEE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2020-03-27T09:00:07Z</cp:lastPrinted>
  <dcterms:created xsi:type="dcterms:W3CDTF">2013-04-23T13:55:53Z</dcterms:created>
  <dcterms:modified xsi:type="dcterms:W3CDTF">2020-07-31T15:51:02Z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