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0\"/>
    </mc:Choice>
  </mc:AlternateContent>
  <xr:revisionPtr revIDLastSave="0" documentId="13_ncr:1_{1688053B-23FA-45AC-ACA7-0F46F6C4A031}" xr6:coauthVersionLast="45" xr6:coauthVersionMax="45" xr10:uidLastSave="{00000000-0000-0000-0000-000000000000}"/>
  <bookViews>
    <workbookView xWindow="-21720" yWindow="-2190" windowWidth="21840" windowHeight="1314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4" l="1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C24" i="4" l="1"/>
  <c r="C22" i="4" l="1"/>
  <c r="H71" i="37" l="1"/>
  <c r="B71" i="37"/>
  <c r="B31" i="37"/>
  <c r="H31" i="37"/>
  <c r="B30" i="4" l="1"/>
  <c r="B19" i="4"/>
  <c r="B14" i="4"/>
  <c r="C28" i="4"/>
  <c r="C26" i="4"/>
  <c r="J32" i="37" l="1"/>
  <c r="J72" i="37"/>
  <c r="I72" i="37"/>
  <c r="H72" i="37"/>
  <c r="C72" i="37"/>
  <c r="D72" i="37"/>
  <c r="B72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<sst xmlns="http://schemas.openxmlformats.org/spreadsheetml/2006/main" count="327" uniqueCount="130">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</sst>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_(* #,##0.0_);_(* \(#,##0.0\);_(* &quot;-&quot;?_);_(@_)"/>
    <numFmt numFmtId="190" formatCode="0.000000000000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8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170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188" fontId="128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6" fillId="0" borderId="0"/>
    <xf numFmtId="188" fontId="96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24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130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0" fillId="0" borderId="0"/>
    <xf numFmtId="0" fontId="130" fillId="0" borderId="0"/>
    <xf numFmtId="0" fontId="130" fillId="0" borderId="0"/>
  </cellStyleXfs>
  <cellXfs count="306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173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73" fontId="94" fillId="23" borderId="16" xfId="640" applyNumberFormat="1" applyFont="1" applyFill="1" applyBorder="1" applyAlignment="1">
      <alignment horizontal="right"/>
    </xf>
    <xf numFmtId="173" fontId="53" fillId="23" borderId="25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73" fontId="116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3" fillId="63" borderId="23" xfId="620" applyNumberFormat="1" applyFont="1" applyFill="1" applyBorder="1" applyAlignment="1">
      <alignment horizontal="left" indent="1"/>
    </xf>
    <xf numFmtId="173" fontId="117" fillId="63" borderId="23" xfId="620" applyNumberFormat="1" applyFont="1" applyFill="1" applyBorder="1" applyAlignment="1">
      <alignment horizontal="left" indent="2"/>
    </xf>
    <xf numFmtId="173" fontId="114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6" fillId="63" borderId="24" xfId="620" applyNumberFormat="1" applyFont="1" applyFill="1" applyBorder="1" applyAlignment="1">
      <alignment horizontal="left" indent="1"/>
    </xf>
    <xf numFmtId="173" fontId="118" fillId="63" borderId="36" xfId="620" applyNumberFormat="1" applyFont="1" applyFill="1" applyBorder="1" applyAlignment="1">
      <alignment horizontal="right"/>
    </xf>
    <xf numFmtId="173" fontId="119" fillId="63" borderId="36" xfId="620" applyNumberFormat="1" applyFont="1" applyFill="1" applyBorder="1" applyAlignment="1">
      <alignment horizontal="right"/>
    </xf>
    <xf numFmtId="173" fontId="119" fillId="63" borderId="35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85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1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3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4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9" fillId="64" borderId="19" xfId="620" applyNumberFormat="1" applyFont="1" applyFill="1" applyBorder="1" applyAlignment="1">
      <alignment horizontal="right"/>
    </xf>
    <xf numFmtId="173" fontId="119" fillId="64" borderId="0" xfId="620" applyNumberFormat="1" applyFont="1" applyFill="1" applyAlignment="1">
      <alignment horizontal="right"/>
    </xf>
    <xf numFmtId="173" fontId="119" fillId="64" borderId="36" xfId="620" applyNumberFormat="1" applyFont="1" applyFill="1" applyBorder="1" applyAlignment="1">
      <alignment horizontal="right"/>
    </xf>
    <xf numFmtId="173" fontId="119" fillId="64" borderId="35" xfId="620" applyNumberFormat="1" applyFont="1" applyFill="1" applyBorder="1" applyAlignment="1">
      <alignment horizontal="right"/>
    </xf>
    <xf numFmtId="173" fontId="118" fillId="64" borderId="46" xfId="620" applyNumberFormat="1" applyFont="1" applyFill="1" applyBorder="1" applyAlignment="1">
      <alignment horizontal="right"/>
    </xf>
    <xf numFmtId="173" fontId="118" fillId="64" borderId="14" xfId="620" applyNumberFormat="1" applyFont="1" applyFill="1" applyBorder="1" applyAlignment="1">
      <alignment horizontal="right"/>
    </xf>
    <xf numFmtId="173" fontId="118" fillId="64" borderId="37" xfId="620" applyNumberFormat="1" applyFont="1" applyFill="1" applyBorder="1" applyAlignment="1">
      <alignment horizontal="right"/>
    </xf>
    <xf numFmtId="173" fontId="118" fillId="64" borderId="38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5" fontId="119" fillId="63" borderId="34" xfId="346" applyNumberFormat="1" applyFont="1" applyFill="1" applyBorder="1" applyAlignment="1">
      <alignment horizontal="right"/>
    </xf>
    <xf numFmtId="182" fontId="119" fillId="63" borderId="34" xfId="620" applyNumberFormat="1" applyFont="1" applyFill="1" applyBorder="1" applyAlignment="1">
      <alignment horizontal="right"/>
    </xf>
    <xf numFmtId="182" fontId="119" fillId="63" borderId="35" xfId="620" applyNumberFormat="1" applyFont="1" applyFill="1" applyBorder="1" applyAlignment="1">
      <alignment horizontal="right"/>
    </xf>
    <xf numFmtId="182" fontId="119" fillId="63" borderId="48" xfId="620" applyNumberFormat="1" applyFont="1" applyFill="1" applyBorder="1" applyAlignment="1">
      <alignment horizontal="right"/>
    </xf>
    <xf numFmtId="182" fontId="119" fillId="63" borderId="38" xfId="620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85" fontId="119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2" fillId="62" borderId="50" xfId="620" applyNumberFormat="1" applyFont="1" applyFill="1" applyBorder="1" applyAlignment="1">
      <alignment horizontal="center"/>
    </xf>
    <xf numFmtId="17" fontId="122" fillId="62" borderId="51" xfId="620" applyNumberFormat="1" applyFont="1" applyFill="1" applyBorder="1" applyAlignment="1">
      <alignment horizontal="center"/>
    </xf>
    <xf numFmtId="186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7" fillId="64" borderId="36" xfId="620" applyNumberFormat="1" applyFont="1" applyFill="1" applyBorder="1" applyAlignment="1">
      <alignment horizontal="center"/>
    </xf>
    <xf numFmtId="173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4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5" fillId="65" borderId="0" xfId="0" applyFont="1" applyFill="1"/>
    <xf numFmtId="0" fontId="93" fillId="65" borderId="0" xfId="0" applyFont="1" applyFill="1"/>
    <xf numFmtId="0" fontId="0" fillId="65" borderId="0" xfId="0" applyFill="1"/>
    <xf numFmtId="0" fontId="124" fillId="65" borderId="0" xfId="0" applyFont="1" applyFill="1"/>
    <xf numFmtId="171" fontId="0" fillId="0" borderId="0" xfId="321" applyFont="1"/>
    <xf numFmtId="173" fontId="118" fillId="64" borderId="47" xfId="620" applyNumberFormat="1" applyFont="1" applyFill="1" applyBorder="1" applyAlignment="1">
      <alignment horizontal="right"/>
    </xf>
    <xf numFmtId="173" fontId="118" fillId="64" borderId="34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9" fillId="64" borderId="41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/>
    <xf numFmtId="173" fontId="118" fillId="64" borderId="36" xfId="620" applyNumberFormat="1" applyFont="1" applyFill="1" applyBorder="1"/>
    <xf numFmtId="173" fontId="119" fillId="64" borderId="36" xfId="620" applyNumberFormat="1" applyFont="1" applyFill="1" applyBorder="1"/>
    <xf numFmtId="173" fontId="118" fillId="64" borderId="35" xfId="620" applyNumberFormat="1" applyFont="1" applyFill="1" applyBorder="1"/>
    <xf numFmtId="173" fontId="119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8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8" fillId="64" borderId="38" xfId="620" applyNumberFormat="1" applyFont="1" applyFill="1" applyBorder="1"/>
    <xf numFmtId="173" fontId="2" fillId="0" borderId="0" xfId="571" applyNumberFormat="1" applyFont="1"/>
    <xf numFmtId="173" fontId="117" fillId="64" borderId="37" xfId="620" applyNumberFormat="1" applyFont="1" applyFill="1" applyBorder="1"/>
    <xf numFmtId="173" fontId="117" fillId="64" borderId="38" xfId="620" applyNumberFormat="1" applyFont="1" applyFill="1" applyBorder="1"/>
    <xf numFmtId="0" fontId="5" fillId="0" borderId="26" xfId="620" applyFont="1" applyBorder="1"/>
    <xf numFmtId="189" fontId="2" fillId="0" borderId="0" xfId="321" applyNumberFormat="1" applyFont="1"/>
    <xf numFmtId="173" fontId="2" fillId="0" borderId="0" xfId="321" applyNumberFormat="1" applyFont="1"/>
    <xf numFmtId="190" fontId="2" fillId="0" borderId="0" xfId="571" applyNumberFormat="1"/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119" fillId="66" borderId="36" xfId="346" applyNumberFormat="1" applyFont="1" applyFill="1" applyBorder="1" applyAlignment="1">
      <alignment horizontal="right"/>
    </xf>
    <xf numFmtId="173" fontId="119" fillId="66" borderId="36" xfId="620" applyNumberFormat="1" applyFont="1" applyFill="1" applyBorder="1" applyAlignment="1">
      <alignment horizontal="right"/>
    </xf>
    <xf numFmtId="173" fontId="119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8" fillId="66" borderId="37" xfId="346" applyNumberFormat="1" applyFont="1" applyFill="1" applyBorder="1" applyAlignment="1">
      <alignment horizontal="right"/>
    </xf>
    <xf numFmtId="173" fontId="118" fillId="66" borderId="37" xfId="620" applyNumberFormat="1" applyFont="1" applyFill="1" applyBorder="1" applyAlignment="1">
      <alignment horizontal="right"/>
    </xf>
    <xf numFmtId="173" fontId="118" fillId="66" borderId="38" xfId="620" applyNumberFormat="1" applyFont="1" applyFill="1" applyBorder="1" applyAlignment="1">
      <alignment horizontal="right"/>
    </xf>
    <xf numFmtId="173" fontId="115" fillId="23" borderId="16" xfId="64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6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2" fillId="62" borderId="66" xfId="620" applyFont="1" applyFill="1" applyBorder="1" applyAlignment="1">
      <alignment horizontal="center"/>
    </xf>
    <xf numFmtId="0" fontId="122" fillId="62" borderId="65" xfId="620" applyFont="1" applyFill="1" applyBorder="1" applyAlignment="1">
      <alignment horizontal="center"/>
    </xf>
    <xf numFmtId="0" fontId="122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2" fillId="62" borderId="54" xfId="620" applyNumberFormat="1" applyFont="1" applyFill="1" applyBorder="1" applyAlignment="1">
      <alignment horizontal="center"/>
    </xf>
    <xf numFmtId="173" fontId="122" fillId="62" borderId="52" xfId="620" applyNumberFormat="1" applyFont="1" applyFill="1" applyBorder="1" applyAlignment="1">
      <alignment horizontal="center"/>
    </xf>
    <xf numFmtId="173" fontId="122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8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NA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NA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152216541021673E-2"/>
          <c:y val="7.4988241467464856E-2"/>
          <c:w val="0.85885801044304277"/>
          <c:h val="0.66833499179302425"/>
        </c:manualLayout>
      </c:layout>
      <c:lineChart>
        <c:grouping val="standard"/>
        <c:varyColors val="0"/>
        <c:ser>
          <c:idx val="0"/>
          <c:order val="0"/>
          <c:tx>
            <c:strRef>
              <c:f>[18]Data!$F$5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[18]Data!$C$321:$D$367</c:f>
              <c:multiLvlStrCache>
                <c:ptCount val="4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[18]Data!$F$321:$F$367</c:f>
              <c:numCache>
                <c:formatCode>General</c:formatCode>
                <c:ptCount val="4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6.25</c:v>
                </c:pt>
                <c:pt idx="38">
                  <c:v>5.25</c:v>
                </c:pt>
                <c:pt idx="39">
                  <c:v>4.25</c:v>
                </c:pt>
                <c:pt idx="40">
                  <c:v>4.25</c:v>
                </c:pt>
                <c:pt idx="41">
                  <c:v>4</c:v>
                </c:pt>
                <c:pt idx="42">
                  <c:v>4</c:v>
                </c:pt>
                <c:pt idx="43">
                  <c:v>3.75</c:v>
                </c:pt>
                <c:pt idx="44">
                  <c:v>3.75</c:v>
                </c:pt>
                <c:pt idx="45">
                  <c:v>3.75</c:v>
                </c:pt>
                <c:pt idx="46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A7-4A9B-9206-CB8A29DFB27F}"/>
            </c:ext>
          </c:extLst>
        </c:ser>
        <c:ser>
          <c:idx val="2"/>
          <c:order val="1"/>
          <c:tx>
            <c:strRef>
              <c:f>[18]Data!$L$5:$L$6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[18]Data!$C$321:$D$367</c:f>
              <c:multiLvlStrCache>
                <c:ptCount val="4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[18]Data!$L$321:$L$367</c:f>
              <c:numCache>
                <c:formatCode>General</c:formatCode>
                <c:ptCount val="47"/>
                <c:pt idx="0">
                  <c:v>5.8582602726332276</c:v>
                </c:pt>
                <c:pt idx="1">
                  <c:v>5.8153924410820625</c:v>
                </c:pt>
                <c:pt idx="2">
                  <c:v>5.7757541528162593</c:v>
                </c:pt>
                <c:pt idx="3">
                  <c:v>5.7462275834466059</c:v>
                </c:pt>
                <c:pt idx="4">
                  <c:v>5.7401606655072248</c:v>
                </c:pt>
                <c:pt idx="5">
                  <c:v>5.8035952705851539</c:v>
                </c:pt>
                <c:pt idx="6">
                  <c:v>6.0401667585876817</c:v>
                </c:pt>
                <c:pt idx="7">
                  <c:v>6.1624473928223216</c:v>
                </c:pt>
                <c:pt idx="8">
                  <c:v>5.8981001711955594</c:v>
                </c:pt>
                <c:pt idx="9">
                  <c:v>5.8013129076839158</c:v>
                </c:pt>
                <c:pt idx="10">
                  <c:v>5.871387659035328</c:v>
                </c:pt>
                <c:pt idx="11">
                  <c:v>6.0867885376464619</c:v>
                </c:pt>
                <c:pt idx="12">
                  <c:v>6.2067378738747339</c:v>
                </c:pt>
                <c:pt idx="13">
                  <c:v>6.4457124082633008</c:v>
                </c:pt>
                <c:pt idx="14">
                  <c:v>6.4516819742542024</c:v>
                </c:pt>
                <c:pt idx="15">
                  <c:v>6.600393399640514</c:v>
                </c:pt>
                <c:pt idx="16">
                  <c:v>5.7277895860642509</c:v>
                </c:pt>
                <c:pt idx="17">
                  <c:v>5.6820220556064394</c:v>
                </c:pt>
                <c:pt idx="18">
                  <c:v>5.7011225730927348</c:v>
                </c:pt>
                <c:pt idx="19">
                  <c:v>5.5791981715709325</c:v>
                </c:pt>
                <c:pt idx="20">
                  <c:v>5.5210470170781694</c:v>
                </c:pt>
                <c:pt idx="21">
                  <c:v>5.7282502141575318</c:v>
                </c:pt>
                <c:pt idx="22">
                  <c:v>5.5602291327684403</c:v>
                </c:pt>
                <c:pt idx="23">
                  <c:v>5.5716419634056393</c:v>
                </c:pt>
                <c:pt idx="24">
                  <c:v>5.6263195888348534</c:v>
                </c:pt>
                <c:pt idx="25">
                  <c:v>5.6050546750580859</c:v>
                </c:pt>
                <c:pt idx="26">
                  <c:v>5.9261735103698632</c:v>
                </c:pt>
                <c:pt idx="27">
                  <c:v>5.9791002964512412</c:v>
                </c:pt>
                <c:pt idx="28">
                  <c:v>5.7488688320935077</c:v>
                </c:pt>
                <c:pt idx="29">
                  <c:v>5.9501785214798684</c:v>
                </c:pt>
                <c:pt idx="30">
                  <c:v>5.8108058279161705</c:v>
                </c:pt>
                <c:pt idx="31">
                  <c:v>5.7665069518390313</c:v>
                </c:pt>
                <c:pt idx="32">
                  <c:v>5.5504161332739628</c:v>
                </c:pt>
                <c:pt idx="33">
                  <c:v>5.5229612425602852</c:v>
                </c:pt>
                <c:pt idx="34">
                  <c:v>5.4859474346792618</c:v>
                </c:pt>
                <c:pt idx="35">
                  <c:v>5.4549866140722347</c:v>
                </c:pt>
                <c:pt idx="36">
                  <c:v>5.4965390743130662</c:v>
                </c:pt>
                <c:pt idx="37">
                  <c:v>5.4540693026900637</c:v>
                </c:pt>
                <c:pt idx="38">
                  <c:v>5.2899087542780769</c:v>
                </c:pt>
                <c:pt idx="39">
                  <c:v>4.616928202240512</c:v>
                </c:pt>
                <c:pt idx="40">
                  <c:v>4.2161444097401954</c:v>
                </c:pt>
                <c:pt idx="41">
                  <c:v>3.9530405015078376</c:v>
                </c:pt>
                <c:pt idx="42">
                  <c:v>3.8082100791202333</c:v>
                </c:pt>
                <c:pt idx="43">
                  <c:v>3.6994387285032602</c:v>
                </c:pt>
                <c:pt idx="44">
                  <c:v>3.4366687772070041</c:v>
                </c:pt>
                <c:pt idx="45">
                  <c:v>3.3743771908832372</c:v>
                </c:pt>
                <c:pt idx="46">
                  <c:v>3.28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A7-4A9B-9206-CB8A29DFB27F}"/>
            </c:ext>
          </c:extLst>
        </c:ser>
        <c:ser>
          <c:idx val="3"/>
          <c:order val="2"/>
          <c:tx>
            <c:strRef>
              <c:f>[18]Data!$M$5:$M$8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[18]Data!$C$321:$D$367</c:f>
              <c:multiLvlStrCache>
                <c:ptCount val="4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[18]Data!$M$321:$M$367</c:f>
              <c:numCache>
                <c:formatCode>General</c:formatCode>
                <c:ptCount val="47"/>
                <c:pt idx="0">
                  <c:v>10.187200836430357</c:v>
                </c:pt>
                <c:pt idx="1">
                  <c:v>10.024089174301032</c:v>
                </c:pt>
                <c:pt idx="2">
                  <c:v>10.217624926978328</c:v>
                </c:pt>
                <c:pt idx="3">
                  <c:v>10.107393821918718</c:v>
                </c:pt>
                <c:pt idx="4">
                  <c:v>10.004033811844561</c:v>
                </c:pt>
                <c:pt idx="5">
                  <c:v>10.214388981039566</c:v>
                </c:pt>
                <c:pt idx="6">
                  <c:v>10.180275156983928</c:v>
                </c:pt>
                <c:pt idx="7">
                  <c:v>9.99359153323506</c:v>
                </c:pt>
                <c:pt idx="8">
                  <c:v>10.041896013433236</c:v>
                </c:pt>
                <c:pt idx="9">
                  <c:v>9.5723269109215643</c:v>
                </c:pt>
                <c:pt idx="10">
                  <c:v>9.5081829154507229</c:v>
                </c:pt>
                <c:pt idx="11">
                  <c:v>10.070401995576635</c:v>
                </c:pt>
                <c:pt idx="12">
                  <c:v>10.173971631591575</c:v>
                </c:pt>
                <c:pt idx="13">
                  <c:v>10.136111967912985</c:v>
                </c:pt>
                <c:pt idx="14">
                  <c:v>10.039438851059039</c:v>
                </c:pt>
                <c:pt idx="15">
                  <c:v>10.069025205604961</c:v>
                </c:pt>
                <c:pt idx="16">
                  <c:v>10.265438291980415</c:v>
                </c:pt>
                <c:pt idx="17">
                  <c:v>10.124753854686215</c:v>
                </c:pt>
                <c:pt idx="18">
                  <c:v>10.194895451511666</c:v>
                </c:pt>
                <c:pt idx="19">
                  <c:v>10.107314755310677</c:v>
                </c:pt>
                <c:pt idx="20">
                  <c:v>10.087774738019696</c:v>
                </c:pt>
                <c:pt idx="21">
                  <c:v>10.233611040580829</c:v>
                </c:pt>
                <c:pt idx="22">
                  <c:v>10.092370703201805</c:v>
                </c:pt>
                <c:pt idx="23">
                  <c:v>10.191608362722427</c:v>
                </c:pt>
                <c:pt idx="24">
                  <c:v>10.109186633623889</c:v>
                </c:pt>
                <c:pt idx="25">
                  <c:v>10.006076999495139</c:v>
                </c:pt>
                <c:pt idx="26">
                  <c:v>10.079521757895662</c:v>
                </c:pt>
                <c:pt idx="27">
                  <c:v>9.9140954429176666</c:v>
                </c:pt>
                <c:pt idx="28">
                  <c:v>9.9112110745146822</c:v>
                </c:pt>
                <c:pt idx="29">
                  <c:v>10.038173012628238</c:v>
                </c:pt>
                <c:pt idx="30">
                  <c:v>10.061321632743567</c:v>
                </c:pt>
                <c:pt idx="31">
                  <c:v>9.7693271593072328</c:v>
                </c:pt>
                <c:pt idx="32">
                  <c:v>9.7397059238421484</c:v>
                </c:pt>
                <c:pt idx="33">
                  <c:v>9.7931040017864461</c:v>
                </c:pt>
                <c:pt idx="34">
                  <c:v>9.5295259827465415</c:v>
                </c:pt>
                <c:pt idx="35">
                  <c:v>9.7042112329376433</c:v>
                </c:pt>
                <c:pt idx="36">
                  <c:v>9.832633193442561</c:v>
                </c:pt>
                <c:pt idx="37">
                  <c:v>9.6335551508596637</c:v>
                </c:pt>
                <c:pt idx="38">
                  <c:v>9.3503279784446054</c:v>
                </c:pt>
                <c:pt idx="39">
                  <c:v>8.1060900711997466</c:v>
                </c:pt>
                <c:pt idx="40">
                  <c:v>7.5256445047358405</c:v>
                </c:pt>
                <c:pt idx="41">
                  <c:v>7.6795643325221192</c:v>
                </c:pt>
                <c:pt idx="42">
                  <c:v>7.3952288520055278</c:v>
                </c:pt>
                <c:pt idx="43">
                  <c:v>7.0947097983841578</c:v>
                </c:pt>
                <c:pt idx="44">
                  <c:v>6.4951029983957778</c:v>
                </c:pt>
                <c:pt idx="45">
                  <c:v>7.4019009626820482</c:v>
                </c:pt>
                <c:pt idx="46">
                  <c:v>6.97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A7-4A9B-9206-CB8A29DF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50568"/>
        <c:axId val="1"/>
      </c:lineChart>
      <c:catAx>
        <c:axId val="56155056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0801841517383141E-2"/>
              <c:y val="0.36344424688849375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5615505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00159688776767"/>
          <c:y val="0.925450696962"/>
          <c:w val="0.84462927570946833"/>
          <c:h val="5.0761616674748544E-2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solidFill>
        <a:schemeClr val="tx1">
          <a:lumMod val="50000"/>
          <a:lumOff val="50000"/>
          <a:alpha val="53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'[19]Inflation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'[19]Inflation CPIX -NCPI'!$A$157:$B$191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'[19]Inflation CPIX -NCPI'!$E$157:$E$191</c:f>
              <c:numCache>
                <c:formatCode>General</c:formatCode>
                <c:ptCount val="35"/>
                <c:pt idx="0">
                  <c:v>3.5552270298795321</c:v>
                </c:pt>
                <c:pt idx="1">
                  <c:v>3.5</c:v>
                </c:pt>
                <c:pt idx="2">
                  <c:v>3.5</c:v>
                </c:pt>
                <c:pt idx="3">
                  <c:v>3.5808946177372007</c:v>
                </c:pt>
                <c:pt idx="4">
                  <c:v>3.8</c:v>
                </c:pt>
                <c:pt idx="5">
                  <c:v>4</c:v>
                </c:pt>
                <c:pt idx="6">
                  <c:v>4.5</c:v>
                </c:pt>
                <c:pt idx="7">
                  <c:v>4.4000000000000004</c:v>
                </c:pt>
                <c:pt idx="8">
                  <c:v>4.8</c:v>
                </c:pt>
                <c:pt idx="9">
                  <c:v>5.0999999999999996</c:v>
                </c:pt>
                <c:pt idx="10">
                  <c:v>5.6</c:v>
                </c:pt>
                <c:pt idx="11">
                  <c:v>5.0999999999999996</c:v>
                </c:pt>
                <c:pt idx="12">
                  <c:v>4.6580190521909657</c:v>
                </c:pt>
                <c:pt idx="13">
                  <c:v>4.4162601805727775</c:v>
                </c:pt>
                <c:pt idx="14">
                  <c:v>4.4975213923691797</c:v>
                </c:pt>
                <c:pt idx="15">
                  <c:v>4.5029590869654754</c:v>
                </c:pt>
                <c:pt idx="16">
                  <c:v>4.0758044810516765</c:v>
                </c:pt>
                <c:pt idx="17">
                  <c:v>3.9394373749994713</c:v>
                </c:pt>
                <c:pt idx="18">
                  <c:v>3.6392178851568673</c:v>
                </c:pt>
                <c:pt idx="19">
                  <c:v>3.7054196386323497</c:v>
                </c:pt>
                <c:pt idx="20">
                  <c:v>3.2589554606163205</c:v>
                </c:pt>
                <c:pt idx="21">
                  <c:v>3.0153102423883524</c:v>
                </c:pt>
                <c:pt idx="22">
                  <c:v>2.4605516508823229</c:v>
                </c:pt>
                <c:pt idx="23">
                  <c:v>2.587889962856039</c:v>
                </c:pt>
                <c:pt idx="24">
                  <c:v>2.0503183988268319</c:v>
                </c:pt>
                <c:pt idx="25">
                  <c:v>2.4502024256760677</c:v>
                </c:pt>
                <c:pt idx="26">
                  <c:v>2.3544085580315084</c:v>
                </c:pt>
                <c:pt idx="27">
                  <c:v>1.6431236896511763</c:v>
                </c:pt>
                <c:pt idx="28">
                  <c:v>2.0600614854228212</c:v>
                </c:pt>
                <c:pt idx="29">
                  <c:v>2.147270808870843</c:v>
                </c:pt>
                <c:pt idx="30">
                  <c:v>2.1</c:v>
                </c:pt>
                <c:pt idx="31">
                  <c:v>2.4160186174740517</c:v>
                </c:pt>
                <c:pt idx="32">
                  <c:v>2.4</c:v>
                </c:pt>
                <c:pt idx="33">
                  <c:v>2.2767910007146099</c:v>
                </c:pt>
                <c:pt idx="34">
                  <c:v>2.2000000000000002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7B-45B0-BB7E-F16323133C28}"/>
            </c:ext>
          </c:extLst>
        </c:ser>
        <c:ser>
          <c:idx val="0"/>
          <c:order val="1"/>
          <c:tx>
            <c:strRef>
              <c:f>'[19]Inflation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'[19]Inflation CPIX -NCPI'!$A$157:$B$191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'[19]Inflation CPIX -NCPI'!$D$157:$D$191</c:f>
              <c:numCache>
                <c:formatCode>General</c:formatCode>
                <c:ptCount val="35"/>
                <c:pt idx="0">
                  <c:v>4.4000000000000004</c:v>
                </c:pt>
                <c:pt idx="1">
                  <c:v>4</c:v>
                </c:pt>
                <c:pt idx="2">
                  <c:v>3.8</c:v>
                </c:pt>
                <c:pt idx="3">
                  <c:v>4.5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5.0999999999999996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5.0999999999999996</c:v>
                </c:pt>
                <c:pt idx="10">
                  <c:v>5.2</c:v>
                </c:pt>
                <c:pt idx="11">
                  <c:v>4.5</c:v>
                </c:pt>
                <c:pt idx="12">
                  <c:v>4</c:v>
                </c:pt>
                <c:pt idx="13">
                  <c:v>4.0999999999999996</c:v>
                </c:pt>
                <c:pt idx="14">
                  <c:v>4.5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</c:v>
                </c:pt>
                <c:pt idx="18">
                  <c:v>4</c:v>
                </c:pt>
                <c:pt idx="19">
                  <c:v>4.3</c:v>
                </c:pt>
                <c:pt idx="20">
                  <c:v>4.0999999999999996</c:v>
                </c:pt>
                <c:pt idx="21">
                  <c:v>3.7</c:v>
                </c:pt>
                <c:pt idx="22">
                  <c:v>3.6</c:v>
                </c:pt>
                <c:pt idx="23">
                  <c:v>4</c:v>
                </c:pt>
                <c:pt idx="24">
                  <c:v>4.5</c:v>
                </c:pt>
                <c:pt idx="25">
                  <c:v>4.5999999999999996</c:v>
                </c:pt>
                <c:pt idx="26">
                  <c:v>4.0999999999999996</c:v>
                </c:pt>
                <c:pt idx="27">
                  <c:v>3</c:v>
                </c:pt>
                <c:pt idx="28">
                  <c:v>2.1</c:v>
                </c:pt>
                <c:pt idx="29">
                  <c:v>2.2000000000000002</c:v>
                </c:pt>
                <c:pt idx="30">
                  <c:v>3.2</c:v>
                </c:pt>
                <c:pt idx="31">
                  <c:v>3.1</c:v>
                </c:pt>
                <c:pt idx="32">
                  <c:v>3</c:v>
                </c:pt>
                <c:pt idx="33">
                  <c:v>3.3</c:v>
                </c:pt>
                <c:pt idx="3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B-45B0-BB7E-F16323133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5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November 2020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9</xdr:col>
      <xdr:colOff>529168</xdr:colOff>
      <xdr:row>16</xdr:row>
      <xdr:rowOff>116417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475DE38F-9CE2-46A1-82A8-6754AF0F2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74083</xdr:rowOff>
    </xdr:from>
    <xdr:to>
      <xdr:col>9</xdr:col>
      <xdr:colOff>518583</xdr:colOff>
      <xdr:row>33</xdr:row>
      <xdr:rowOff>169332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73846F-83F7-46DD-90F2-F4EE5846C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Financial%20Data/Money%20Market/Monthly%20Rates/Selected%20Interest%20rate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 xml:space="preserve">Rates </v>
          </cell>
          <cell r="M6" t="str">
            <v xml:space="preserve">Rates </v>
          </cell>
        </row>
        <row r="7">
          <cell r="M7"/>
        </row>
        <row r="8">
          <cell r="M8"/>
        </row>
        <row r="321">
          <cell r="C321">
            <v>2017</v>
          </cell>
          <cell r="D321" t="str">
            <v>J</v>
          </cell>
          <cell r="F321">
            <v>7</v>
          </cell>
          <cell r="L321">
            <v>5.8582602726332276</v>
          </cell>
          <cell r="M321">
            <v>10.187200836430357</v>
          </cell>
        </row>
        <row r="322">
          <cell r="C322"/>
          <cell r="D322" t="str">
            <v>F</v>
          </cell>
          <cell r="F322">
            <v>7</v>
          </cell>
          <cell r="L322">
            <v>5.8153924410820625</v>
          </cell>
          <cell r="M322">
            <v>10.024089174301032</v>
          </cell>
        </row>
        <row r="323">
          <cell r="C323"/>
          <cell r="D323" t="str">
            <v>M</v>
          </cell>
          <cell r="F323">
            <v>7</v>
          </cell>
          <cell r="L323">
            <v>5.7757541528162593</v>
          </cell>
          <cell r="M323">
            <v>10.217624926978328</v>
          </cell>
        </row>
        <row r="324">
          <cell r="C324"/>
          <cell r="D324" t="str">
            <v>A</v>
          </cell>
          <cell r="F324">
            <v>7</v>
          </cell>
          <cell r="L324">
            <v>5.7462275834466059</v>
          </cell>
          <cell r="M324">
            <v>10.107393821918718</v>
          </cell>
        </row>
        <row r="325">
          <cell r="C325"/>
          <cell r="D325" t="str">
            <v>M</v>
          </cell>
          <cell r="F325">
            <v>7</v>
          </cell>
          <cell r="L325">
            <v>5.7401606655072248</v>
          </cell>
          <cell r="M325">
            <v>10.004033811844561</v>
          </cell>
        </row>
        <row r="326">
          <cell r="C326"/>
          <cell r="D326" t="str">
            <v>J</v>
          </cell>
          <cell r="F326">
            <v>7</v>
          </cell>
          <cell r="L326">
            <v>5.8035952705851539</v>
          </cell>
          <cell r="M326">
            <v>10.214388981039566</v>
          </cell>
        </row>
        <row r="327">
          <cell r="C327"/>
          <cell r="D327" t="str">
            <v>J</v>
          </cell>
          <cell r="F327">
            <v>7</v>
          </cell>
          <cell r="L327">
            <v>6.0401667585876817</v>
          </cell>
          <cell r="M327">
            <v>10.180275156983928</v>
          </cell>
        </row>
        <row r="328">
          <cell r="C328"/>
          <cell r="D328" t="str">
            <v>A</v>
          </cell>
          <cell r="F328">
            <v>6.75</v>
          </cell>
          <cell r="L328">
            <v>6.1624473928223216</v>
          </cell>
          <cell r="M328">
            <v>9.99359153323506</v>
          </cell>
        </row>
        <row r="329">
          <cell r="C329"/>
          <cell r="D329" t="str">
            <v>S</v>
          </cell>
          <cell r="F329">
            <v>6.75</v>
          </cell>
          <cell r="L329">
            <v>5.8981001711955594</v>
          </cell>
          <cell r="M329">
            <v>10.041896013433236</v>
          </cell>
        </row>
        <row r="330">
          <cell r="C330"/>
          <cell r="D330" t="str">
            <v>O</v>
          </cell>
          <cell r="F330">
            <v>6.75</v>
          </cell>
          <cell r="L330">
            <v>5.8013129076839158</v>
          </cell>
          <cell r="M330">
            <v>9.5723269109215643</v>
          </cell>
        </row>
        <row r="331">
          <cell r="C331"/>
          <cell r="D331" t="str">
            <v>N</v>
          </cell>
          <cell r="F331">
            <v>6.75</v>
          </cell>
          <cell r="L331">
            <v>5.871387659035328</v>
          </cell>
          <cell r="M331">
            <v>9.5081829154507229</v>
          </cell>
        </row>
        <row r="332">
          <cell r="C332"/>
          <cell r="D332" t="str">
            <v>D</v>
          </cell>
          <cell r="F332">
            <v>6.75</v>
          </cell>
          <cell r="L332">
            <v>6.0867885376464619</v>
          </cell>
          <cell r="M332">
            <v>10.070401995576635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6.4516819742542024</v>
          </cell>
          <cell r="M335">
            <v>10.039438851059039</v>
          </cell>
        </row>
        <row r="336">
          <cell r="C336"/>
          <cell r="D336" t="str">
            <v>A</v>
          </cell>
          <cell r="F336">
            <v>6.75</v>
          </cell>
          <cell r="L336">
            <v>6.600393399640514</v>
          </cell>
          <cell r="M336">
            <v>10.069025205604961</v>
          </cell>
        </row>
        <row r="337">
          <cell r="C337"/>
          <cell r="D337" t="str">
            <v>M</v>
          </cell>
          <cell r="F337">
            <v>6.75</v>
          </cell>
          <cell r="L337">
            <v>5.7277895860642509</v>
          </cell>
          <cell r="M337">
            <v>10.265438291980415</v>
          </cell>
        </row>
        <row r="338">
          <cell r="C338"/>
          <cell r="D338" t="str">
            <v>J</v>
          </cell>
          <cell r="F338">
            <v>6.75</v>
          </cell>
          <cell r="L338">
            <v>5.6820220556064394</v>
          </cell>
          <cell r="M338">
            <v>10.124753854686215</v>
          </cell>
        </row>
        <row r="339">
          <cell r="C339"/>
          <cell r="D339" t="str">
            <v>J</v>
          </cell>
          <cell r="F339">
            <v>6.75</v>
          </cell>
          <cell r="L339">
            <v>5.7011225730927348</v>
          </cell>
          <cell r="M339">
            <v>10.194895451511666</v>
          </cell>
        </row>
        <row r="340">
          <cell r="C340"/>
          <cell r="D340" t="str">
            <v>A</v>
          </cell>
          <cell r="F340">
            <v>6.75</v>
          </cell>
          <cell r="L340">
            <v>5.5791981715709325</v>
          </cell>
          <cell r="M340">
            <v>10.107314755310677</v>
          </cell>
        </row>
        <row r="341">
          <cell r="C341"/>
          <cell r="D341" t="str">
            <v>S</v>
          </cell>
          <cell r="F341">
            <v>6.75</v>
          </cell>
          <cell r="L341">
            <v>5.5210470170781694</v>
          </cell>
          <cell r="M341">
            <v>10.087774738019696</v>
          </cell>
        </row>
        <row r="342">
          <cell r="C342"/>
          <cell r="D342" t="str">
            <v>O</v>
          </cell>
          <cell r="F342">
            <v>6.75</v>
          </cell>
          <cell r="L342">
            <v>5.7282502141575318</v>
          </cell>
          <cell r="M342">
            <v>10.233611040580829</v>
          </cell>
        </row>
        <row r="343">
          <cell r="C343"/>
          <cell r="D343" t="str">
            <v>N</v>
          </cell>
          <cell r="F343">
            <v>6.75</v>
          </cell>
          <cell r="L343">
            <v>5.5602291327684403</v>
          </cell>
          <cell r="M343">
            <v>10.092370703201805</v>
          </cell>
        </row>
        <row r="344">
          <cell r="C344"/>
          <cell r="D344" t="str">
            <v>D</v>
          </cell>
          <cell r="F344">
            <v>6.75</v>
          </cell>
          <cell r="L344">
            <v>5.5716419634056393</v>
          </cell>
          <cell r="M344">
            <v>10.191608362722427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5.6263195888348534</v>
          </cell>
          <cell r="M345">
            <v>10.109186633623889</v>
          </cell>
        </row>
        <row r="346">
          <cell r="C346"/>
          <cell r="D346" t="str">
            <v>F</v>
          </cell>
          <cell r="F346">
            <v>6.75</v>
          </cell>
          <cell r="L346">
            <v>5.6050546750580859</v>
          </cell>
          <cell r="M346">
            <v>10.006076999495139</v>
          </cell>
        </row>
        <row r="347">
          <cell r="C347"/>
          <cell r="D347" t="str">
            <v>M</v>
          </cell>
          <cell r="F347">
            <v>6.75</v>
          </cell>
          <cell r="L347">
            <v>5.9261735103698632</v>
          </cell>
          <cell r="M347">
            <v>10.079521757895662</v>
          </cell>
        </row>
        <row r="348">
          <cell r="C348"/>
          <cell r="D348" t="str">
            <v>A</v>
          </cell>
          <cell r="F348">
            <v>6.75</v>
          </cell>
          <cell r="L348">
            <v>5.9791002964512412</v>
          </cell>
          <cell r="M348">
            <v>9.9140954429176666</v>
          </cell>
        </row>
        <row r="349">
          <cell r="C349"/>
          <cell r="D349" t="str">
            <v>M</v>
          </cell>
          <cell r="F349">
            <v>6.75</v>
          </cell>
          <cell r="L349">
            <v>5.7488688320935077</v>
          </cell>
          <cell r="M349">
            <v>9.9112110745146822</v>
          </cell>
        </row>
        <row r="350">
          <cell r="C350"/>
          <cell r="D350" t="str">
            <v>J</v>
          </cell>
          <cell r="F350">
            <v>6.75</v>
          </cell>
          <cell r="L350">
            <v>5.9501785214798684</v>
          </cell>
          <cell r="M350">
            <v>10.038173012628238</v>
          </cell>
        </row>
        <row r="351">
          <cell r="C351"/>
          <cell r="D351" t="str">
            <v>J</v>
          </cell>
          <cell r="F351">
            <v>6.75</v>
          </cell>
          <cell r="L351">
            <v>5.8108058279161705</v>
          </cell>
          <cell r="M351">
            <v>10.061321632743567</v>
          </cell>
        </row>
        <row r="352">
          <cell r="C352"/>
          <cell r="D352" t="str">
            <v>A</v>
          </cell>
          <cell r="F352">
            <v>6.5</v>
          </cell>
          <cell r="L352">
            <v>5.7665069518390313</v>
          </cell>
          <cell r="M352">
            <v>9.7693271593072328</v>
          </cell>
        </row>
        <row r="353">
          <cell r="C353"/>
          <cell r="D353" t="str">
            <v>S</v>
          </cell>
          <cell r="F353">
            <v>6.5</v>
          </cell>
          <cell r="L353">
            <v>5.5504161332739628</v>
          </cell>
          <cell r="M353">
            <v>9.7397059238421484</v>
          </cell>
        </row>
        <row r="354">
          <cell r="C354"/>
          <cell r="D354" t="str">
            <v>O</v>
          </cell>
          <cell r="F354">
            <v>6.5</v>
          </cell>
          <cell r="L354">
            <v>5.5229612425602852</v>
          </cell>
          <cell r="M354">
            <v>9.7931040017864461</v>
          </cell>
        </row>
        <row r="355">
          <cell r="C355"/>
          <cell r="D355" t="str">
            <v>N</v>
          </cell>
          <cell r="F355">
            <v>6.5</v>
          </cell>
          <cell r="L355">
            <v>5.4859474346792618</v>
          </cell>
          <cell r="M355">
            <v>9.5295259827465415</v>
          </cell>
        </row>
        <row r="356">
          <cell r="C356"/>
          <cell r="D356" t="str">
            <v>D</v>
          </cell>
          <cell r="F356">
            <v>6.5</v>
          </cell>
          <cell r="L356">
            <v>5.4549866140722347</v>
          </cell>
          <cell r="M356">
            <v>9.7042112329376433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5.2899087542780769</v>
          </cell>
          <cell r="M359">
            <v>9.3503279784446054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3.9530405015078376</v>
          </cell>
          <cell r="M362">
            <v>7.6795643325221192</v>
          </cell>
        </row>
        <row r="363">
          <cell r="C363"/>
          <cell r="D363" t="str">
            <v>J</v>
          </cell>
          <cell r="F363">
            <v>4</v>
          </cell>
          <cell r="L363">
            <v>3.8082100791202333</v>
          </cell>
          <cell r="M363">
            <v>7.3952288520055278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3.6994387285032602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3.4366687772070041</v>
          </cell>
          <cell r="M365">
            <v>6.4951029983957778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7.4019009626820482</v>
          </cell>
        </row>
        <row r="367">
          <cell r="C367"/>
          <cell r="D367" t="str">
            <v>N</v>
          </cell>
          <cell r="F367">
            <v>3.75</v>
          </cell>
          <cell r="L367">
            <v>3.28</v>
          </cell>
          <cell r="M367">
            <v>6.97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2.147270808870843</v>
          </cell>
        </row>
        <row r="187">
          <cell r="A187"/>
          <cell r="B187" t="str">
            <v>J</v>
          </cell>
          <cell r="D187">
            <v>3.2</v>
          </cell>
          <cell r="E187">
            <v>2.1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</v>
          </cell>
          <cell r="E191">
            <v>2.2000000000000002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1" t="s">
        <v>96</v>
      </c>
      <c r="B1" s="252"/>
      <c r="C1" s="252"/>
      <c r="D1" s="252"/>
      <c r="E1" s="252"/>
      <c r="F1" s="252"/>
      <c r="G1" s="252"/>
      <c r="H1" s="253"/>
      <c r="I1" s="253"/>
      <c r="J1" s="253"/>
    </row>
    <row r="2" spans="1:12" ht="18">
      <c r="A2" s="262" t="s">
        <v>0</v>
      </c>
      <c r="B2" s="263"/>
      <c r="C2" s="263"/>
      <c r="D2" s="263"/>
      <c r="E2" s="263"/>
      <c r="F2" s="263"/>
      <c r="G2" s="263"/>
      <c r="H2" s="264"/>
      <c r="I2" s="264"/>
      <c r="J2" s="264"/>
    </row>
    <row r="3" spans="1:12" ht="16.5">
      <c r="A3" s="41"/>
      <c r="B3" s="254" t="s">
        <v>95</v>
      </c>
      <c r="C3" s="255"/>
      <c r="D3" s="256"/>
      <c r="E3" s="259" t="s">
        <v>1</v>
      </c>
      <c r="F3" s="260"/>
      <c r="G3" s="42" t="s">
        <v>2</v>
      </c>
      <c r="H3" s="257" t="s">
        <v>3</v>
      </c>
      <c r="I3" s="265"/>
      <c r="J3" s="265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67" t="s">
        <v>92</v>
      </c>
      <c r="B18" s="268"/>
      <c r="C18" s="268"/>
      <c r="D18" s="268"/>
      <c r="E18" s="268"/>
      <c r="F18" s="268"/>
      <c r="G18" s="268"/>
      <c r="H18" s="269"/>
      <c r="I18" s="269"/>
      <c r="J18" s="269"/>
      <c r="K18" s="82"/>
      <c r="L18" s="55"/>
    </row>
    <row r="19" spans="1:12" ht="16.5">
      <c r="A19" s="41"/>
      <c r="B19" s="254" t="s">
        <v>95</v>
      </c>
      <c r="C19" s="255"/>
      <c r="D19" s="256"/>
      <c r="E19" s="259" t="s">
        <v>1</v>
      </c>
      <c r="F19" s="260"/>
      <c r="G19" s="42" t="s">
        <v>2</v>
      </c>
      <c r="H19" s="257" t="s">
        <v>3</v>
      </c>
      <c r="I19" s="265"/>
      <c r="J19" s="265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66" t="s">
        <v>22</v>
      </c>
      <c r="B30" s="266"/>
      <c r="C30" s="266"/>
      <c r="D30" s="266"/>
      <c r="E30" s="266"/>
      <c r="F30" s="266"/>
      <c r="G30" s="266"/>
      <c r="H30" s="266"/>
      <c r="I30" s="266"/>
      <c r="J30" s="266"/>
      <c r="K30" s="82"/>
      <c r="L30" s="55"/>
    </row>
    <row r="31" spans="1:12" ht="15.75">
      <c r="A31" s="41"/>
      <c r="B31" s="254" t="s">
        <v>95</v>
      </c>
      <c r="C31" s="255"/>
      <c r="D31" s="256"/>
      <c r="E31" s="257" t="s">
        <v>23</v>
      </c>
      <c r="F31" s="261"/>
      <c r="G31" s="42" t="s">
        <v>2</v>
      </c>
      <c r="H31" s="257" t="s">
        <v>3</v>
      </c>
      <c r="I31" s="258"/>
      <c r="J31" s="258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zoomScale="80" zoomScaleNormal="80" workbookViewId="0">
      <selection activeCell="K1" sqref="K1"/>
    </sheetView>
  </sheetViews>
  <sheetFormatPr defaultRowHeight="15"/>
  <cols>
    <col min="1" max="1" width="55.85546875" style="104" customWidth="1"/>
    <col min="2" max="2" width="13.5703125" style="103" bestFit="1" customWidth="1"/>
    <col min="3" max="4" width="13.5703125" style="104" bestFit="1" customWidth="1"/>
    <col min="5" max="5" width="12.28515625" style="104" bestFit="1" customWidth="1"/>
    <col min="6" max="6" width="15.140625" style="104" customWidth="1"/>
    <col min="7" max="7" width="12.28515625" style="104" customWidth="1"/>
    <col min="8" max="8" width="10.5703125" style="104" customWidth="1"/>
    <col min="9" max="9" width="12.7109375" style="104" customWidth="1"/>
    <col min="10" max="10" width="12" style="104" customWidth="1"/>
    <col min="11" max="13" width="9.42578125" style="104" customWidth="1"/>
    <col min="14" max="14" width="7.42578125" style="104" bestFit="1" customWidth="1"/>
    <col min="15" max="15" width="8.140625" style="104" bestFit="1" customWidth="1"/>
    <col min="16" max="24" width="6.42578125" style="104" customWidth="1"/>
    <col min="25" max="46" width="9.140625" style="104"/>
    <col min="47" max="47" width="9.140625" style="104" customWidth="1"/>
    <col min="48" max="16384" width="9.140625" style="104"/>
  </cols>
  <sheetData>
    <row r="1" spans="1:24" ht="20.25" thickBot="1">
      <c r="A1" s="270" t="s">
        <v>98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24" ht="16.5">
      <c r="A2" s="273" t="s">
        <v>121</v>
      </c>
      <c r="B2" s="274"/>
      <c r="C2" s="274"/>
      <c r="D2" s="274"/>
      <c r="E2" s="274"/>
      <c r="F2" s="274"/>
      <c r="G2" s="274"/>
      <c r="H2" s="274"/>
      <c r="I2" s="274"/>
      <c r="J2" s="275"/>
    </row>
    <row r="3" spans="1:24" ht="15.75" customHeight="1">
      <c r="A3" s="153"/>
      <c r="B3" s="279" t="s">
        <v>95</v>
      </c>
      <c r="C3" s="280"/>
      <c r="D3" s="281"/>
      <c r="E3" s="271" t="s">
        <v>1</v>
      </c>
      <c r="F3" s="272"/>
      <c r="G3" s="154" t="s">
        <v>2</v>
      </c>
      <c r="H3" s="282" t="s">
        <v>93</v>
      </c>
      <c r="I3" s="283"/>
      <c r="J3" s="284"/>
    </row>
    <row r="4" spans="1:24" ht="17.25" thickBot="1">
      <c r="A4" s="141"/>
      <c r="B4" s="146">
        <v>43799</v>
      </c>
      <c r="C4" s="146">
        <v>44134</v>
      </c>
      <c r="D4" s="146">
        <v>44165</v>
      </c>
      <c r="E4" s="205" t="s">
        <v>4</v>
      </c>
      <c r="F4" s="205" t="s">
        <v>5</v>
      </c>
      <c r="G4" s="205" t="s">
        <v>4</v>
      </c>
      <c r="H4" s="198">
        <v>44104</v>
      </c>
      <c r="I4" s="198">
        <v>44134</v>
      </c>
      <c r="J4" s="199">
        <v>44165</v>
      </c>
    </row>
    <row r="5" spans="1:24" ht="17.25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5">
      <c r="A6" s="156" t="s">
        <v>6</v>
      </c>
      <c r="B6" s="175">
        <v>41138.626986291907</v>
      </c>
      <c r="C6" s="175">
        <v>48937.969485259353</v>
      </c>
      <c r="D6" s="175">
        <v>44337.35564822919</v>
      </c>
      <c r="E6" s="175">
        <v>-4600.6138370301633</v>
      </c>
      <c r="F6" s="175">
        <v>3198.7286619372826</v>
      </c>
      <c r="G6" s="175">
        <v>-9.400908712438337</v>
      </c>
      <c r="H6" s="176">
        <v>10.100446064710894</v>
      </c>
      <c r="I6" s="177">
        <v>13.212840917291672</v>
      </c>
      <c r="J6" s="178">
        <v>7.7754871668496577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ht="16.5">
      <c r="A7" s="156" t="s">
        <v>7</v>
      </c>
      <c r="B7" s="175">
        <v>126348.36767285368</v>
      </c>
      <c r="C7" s="175">
        <v>130994.23508033625</v>
      </c>
      <c r="D7" s="175">
        <v>135127.25901891867</v>
      </c>
      <c r="E7" s="175">
        <v>4133.0239385824243</v>
      </c>
      <c r="F7" s="175">
        <v>8778.8913460649928</v>
      </c>
      <c r="G7" s="175">
        <v>3.1551189531720354</v>
      </c>
      <c r="H7" s="176">
        <v>6.8207413890140458</v>
      </c>
      <c r="I7" s="177">
        <v>5.5615571076882873</v>
      </c>
      <c r="J7" s="178">
        <v>6.9481636429175211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ht="16.5">
      <c r="A8" s="157" t="s">
        <v>8</v>
      </c>
      <c r="B8" s="179">
        <v>16715.263423479755</v>
      </c>
      <c r="C8" s="179">
        <v>21715.417611966244</v>
      </c>
      <c r="D8" s="179">
        <v>24508.165597902051</v>
      </c>
      <c r="E8" s="179">
        <v>2792.7479859358064</v>
      </c>
      <c r="F8" s="179">
        <v>7792.9021744222955</v>
      </c>
      <c r="G8" s="179">
        <v>12.86066902253296</v>
      </c>
      <c r="H8" s="180">
        <v>49.091201747423611</v>
      </c>
      <c r="I8" s="181">
        <v>49.048687009789518</v>
      </c>
      <c r="J8" s="182">
        <v>46.621473900768365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ht="16.5">
      <c r="A9" s="158" t="s">
        <v>9</v>
      </c>
      <c r="B9" s="175">
        <v>109633.10424937392</v>
      </c>
      <c r="C9" s="175">
        <v>109278.81746837001</v>
      </c>
      <c r="D9" s="175">
        <v>110619.09342101662</v>
      </c>
      <c r="E9" s="175">
        <v>1340.2759526466107</v>
      </c>
      <c r="F9" s="175">
        <v>985.98917164269369</v>
      </c>
      <c r="G9" s="175">
        <v>1.2264736970040389</v>
      </c>
      <c r="H9" s="176">
        <v>0.76276815888380156</v>
      </c>
      <c r="I9" s="177">
        <v>-0.22331624440977293</v>
      </c>
      <c r="J9" s="178">
        <v>0.89935351041410172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>
      <c r="A10" s="159" t="s">
        <v>10</v>
      </c>
      <c r="B10" s="179">
        <v>6278.6549372698737</v>
      </c>
      <c r="C10" s="179">
        <v>4978.4972888606444</v>
      </c>
      <c r="D10" s="179">
        <v>5171.1251145431443</v>
      </c>
      <c r="E10" s="179">
        <v>192.62782568249986</v>
      </c>
      <c r="F10" s="179">
        <v>-1107.5298227267294</v>
      </c>
      <c r="G10" s="179">
        <v>3.8691961551029266</v>
      </c>
      <c r="H10" s="180">
        <v>-2.7023861527363522</v>
      </c>
      <c r="I10" s="181">
        <v>-22.529318785465719</v>
      </c>
      <c r="J10" s="182">
        <v>-17.639603287520572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>
      <c r="A11" s="159" t="s">
        <v>11</v>
      </c>
      <c r="B11" s="179">
        <v>384.9302007</v>
      </c>
      <c r="C11" s="179">
        <v>95.806212320000014</v>
      </c>
      <c r="D11" s="179">
        <v>246.13213400000001</v>
      </c>
      <c r="E11" s="179">
        <v>150.32592167999999</v>
      </c>
      <c r="F11" s="179">
        <v>-138.79806669999999</v>
      </c>
      <c r="G11" s="179">
        <v>156.90623607778173</v>
      </c>
      <c r="H11" s="180">
        <v>-71.374455339438413</v>
      </c>
      <c r="I11" s="181">
        <v>-76.916519494045119</v>
      </c>
      <c r="J11" s="182">
        <v>-36.057983096050691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>
      <c r="A12" s="159" t="s">
        <v>12</v>
      </c>
      <c r="B12" s="179">
        <v>1195.8389507276352</v>
      </c>
      <c r="C12" s="179">
        <v>395.50359641464496</v>
      </c>
      <c r="D12" s="179">
        <v>317.98726040464493</v>
      </c>
      <c r="E12" s="179">
        <v>-77.516336010000032</v>
      </c>
      <c r="F12" s="179">
        <v>-877.85169032299018</v>
      </c>
      <c r="G12" s="179">
        <v>-19.599401045327554</v>
      </c>
      <c r="H12" s="180">
        <v>-65.389934010287675</v>
      </c>
      <c r="I12" s="181">
        <v>-69.315955246518286</v>
      </c>
      <c r="J12" s="182">
        <v>-73.408855748413401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ht="16.5">
      <c r="A13" s="160" t="s">
        <v>110</v>
      </c>
      <c r="B13" s="175">
        <v>101773.68016067642</v>
      </c>
      <c r="C13" s="175">
        <v>103809.01037077472</v>
      </c>
      <c r="D13" s="175">
        <v>104883.84891206883</v>
      </c>
      <c r="E13" s="175">
        <v>1074.8385412941134</v>
      </c>
      <c r="F13" s="175">
        <v>3110.1687513924117</v>
      </c>
      <c r="G13" s="175">
        <v>1.0354000461569797</v>
      </c>
      <c r="H13" s="176">
        <v>2.1723175218266704</v>
      </c>
      <c r="I13" s="177">
        <v>2.3827118008921531</v>
      </c>
      <c r="J13" s="178">
        <v>3.0559656941580471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>
      <c r="A14" s="159" t="s">
        <v>13</v>
      </c>
      <c r="B14" s="179">
        <v>43815.532144544755</v>
      </c>
      <c r="C14" s="179">
        <v>43816.303916947225</v>
      </c>
      <c r="D14" s="179">
        <v>44471.592348025777</v>
      </c>
      <c r="E14" s="179">
        <v>655.28843107855209</v>
      </c>
      <c r="F14" s="179">
        <v>656.06020348102174</v>
      </c>
      <c r="G14" s="179">
        <v>1.4955356168804883</v>
      </c>
      <c r="H14" s="180">
        <v>-1.4336884562370642</v>
      </c>
      <c r="I14" s="181">
        <v>-0.12582962533677744</v>
      </c>
      <c r="J14" s="182">
        <v>1.4973233722615191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>
      <c r="A15" s="159" t="s">
        <v>14</v>
      </c>
      <c r="B15" s="179">
        <v>57958.148016131658</v>
      </c>
      <c r="C15" s="179">
        <v>59992.706453827501</v>
      </c>
      <c r="D15" s="179">
        <v>60412.256564043055</v>
      </c>
      <c r="E15" s="179">
        <v>419.55011021555401</v>
      </c>
      <c r="F15" s="179">
        <v>2454.1085479113972</v>
      </c>
      <c r="G15" s="179">
        <v>0.69933519425140389</v>
      </c>
      <c r="H15" s="180">
        <v>4.9848367847251467</v>
      </c>
      <c r="I15" s="181">
        <v>4.2959669600388395</v>
      </c>
      <c r="J15" s="182">
        <v>4.234277029052663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5">
      <c r="A16" s="156" t="s">
        <v>15</v>
      </c>
      <c r="B16" s="175">
        <v>50836.490579431978</v>
      </c>
      <c r="C16" s="175">
        <v>52367.57526723425</v>
      </c>
      <c r="D16" s="175">
        <v>52910.679750539137</v>
      </c>
      <c r="E16" s="175">
        <v>543.10448330488703</v>
      </c>
      <c r="F16" s="175">
        <v>2074.1891711071585</v>
      </c>
      <c r="G16" s="175">
        <v>1.0371006878462339</v>
      </c>
      <c r="H16" s="176">
        <v>-0.53767012422203209</v>
      </c>
      <c r="I16" s="177">
        <v>-1.0559131321090405</v>
      </c>
      <c r="J16" s="178">
        <v>4.080118724690962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ht="17.25" thickBot="1">
      <c r="A17" s="161" t="s">
        <v>16</v>
      </c>
      <c r="B17" s="183">
        <v>116650.50947563002</v>
      </c>
      <c r="C17" s="183">
        <v>127564.6868714498</v>
      </c>
      <c r="D17" s="183">
        <v>126553.99247163729</v>
      </c>
      <c r="E17" s="185">
        <v>-1010.6943998125062</v>
      </c>
      <c r="F17" s="183">
        <v>9903.4829960072675</v>
      </c>
      <c r="G17" s="183">
        <v>-0.79229951846392055</v>
      </c>
      <c r="H17" s="184">
        <v>11.247529395598917</v>
      </c>
      <c r="I17" s="185">
        <v>11.514597434629636</v>
      </c>
      <c r="J17" s="186">
        <v>8.4898754754913881</v>
      </c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ht="13.5" thickBot="1">
      <c r="A18" s="152"/>
      <c r="B18" s="162"/>
      <c r="C18" s="152"/>
      <c r="D18" s="152"/>
      <c r="E18" s="231"/>
      <c r="F18" s="152"/>
      <c r="G18" s="152"/>
      <c r="H18" s="152"/>
      <c r="I18" s="152"/>
      <c r="J18" s="152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ht="16.5">
      <c r="A19" s="276" t="s">
        <v>122</v>
      </c>
      <c r="B19" s="277"/>
      <c r="C19" s="277"/>
      <c r="D19" s="277"/>
      <c r="E19" s="277"/>
      <c r="F19" s="277"/>
      <c r="G19" s="277"/>
      <c r="H19" s="277"/>
      <c r="I19" s="277"/>
      <c r="J19" s="278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79" t="str">
        <f>B3</f>
        <v>N$ Million</v>
      </c>
      <c r="C20" s="280"/>
      <c r="D20" s="281"/>
      <c r="E20" s="271" t="s">
        <v>1</v>
      </c>
      <c r="F20" s="272"/>
      <c r="G20" s="212" t="s">
        <v>2</v>
      </c>
      <c r="H20" s="279" t="str">
        <f>H3</f>
        <v>Annual percentage change</v>
      </c>
      <c r="I20" s="280"/>
      <c r="J20" s="285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ht="17.25" thickBot="1">
      <c r="A21" s="141"/>
      <c r="B21" s="145">
        <f>B4</f>
        <v>43799</v>
      </c>
      <c r="C21" s="145">
        <f>C4</f>
        <v>44134</v>
      </c>
      <c r="D21" s="145">
        <f>D4</f>
        <v>44165</v>
      </c>
      <c r="E21" s="205" t="s">
        <v>4</v>
      </c>
      <c r="F21" s="205" t="s">
        <v>5</v>
      </c>
      <c r="G21" s="205" t="s">
        <v>4</v>
      </c>
      <c r="H21" s="198">
        <f>H4</f>
        <v>44104</v>
      </c>
      <c r="I21" s="198">
        <f>I4</f>
        <v>44134</v>
      </c>
      <c r="J21" s="199">
        <f>J4</f>
        <v>44165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ht="13.5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ht="16.5">
      <c r="A23" s="166" t="s">
        <v>17</v>
      </c>
      <c r="B23" s="187">
        <v>116650.50947563002</v>
      </c>
      <c r="C23" s="187">
        <v>127564.6868714498</v>
      </c>
      <c r="D23" s="187">
        <v>126553.99247163729</v>
      </c>
      <c r="E23" s="187">
        <v>-1010.6943998125062</v>
      </c>
      <c r="F23" s="187">
        <v>9903.4829960072675</v>
      </c>
      <c r="G23" s="188">
        <v>-0.79229951846392055</v>
      </c>
      <c r="H23" s="188">
        <v>11.247529395598917</v>
      </c>
      <c r="I23" s="188">
        <v>11.514597434629636</v>
      </c>
      <c r="J23" s="189">
        <v>8.4898754754913881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ht="16.5">
      <c r="A24" s="107" t="s">
        <v>18</v>
      </c>
      <c r="B24" s="190">
        <v>3091.8526068122815</v>
      </c>
      <c r="C24" s="190">
        <v>3086.4180113411576</v>
      </c>
      <c r="D24" s="190">
        <v>3142.9612526911578</v>
      </c>
      <c r="E24" s="190">
        <v>56.543241350000244</v>
      </c>
      <c r="F24" s="190">
        <v>51.108645878876359</v>
      </c>
      <c r="G24" s="191">
        <v>1.8320020535854269</v>
      </c>
      <c r="H24" s="191">
        <v>5.5778610959384594</v>
      </c>
      <c r="I24" s="191">
        <v>16.519941664575626</v>
      </c>
      <c r="J24" s="192">
        <v>1.653010423791514</v>
      </c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ht="16.5">
      <c r="A25" s="107" t="s">
        <v>19</v>
      </c>
      <c r="B25" s="190">
        <v>54675.870542698656</v>
      </c>
      <c r="C25" s="190">
        <v>59935.644514042157</v>
      </c>
      <c r="D25" s="190">
        <v>59867.931146833434</v>
      </c>
      <c r="E25" s="190">
        <v>-67.713367208722048</v>
      </c>
      <c r="F25" s="190">
        <v>5192.0606041347783</v>
      </c>
      <c r="G25" s="191">
        <v>-0.11297678995151728</v>
      </c>
      <c r="H25" s="191">
        <v>16.647396843745099</v>
      </c>
      <c r="I25" s="191">
        <v>12.832532618408806</v>
      </c>
      <c r="J25" s="192">
        <v>9.4960730439217969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ht="16.5">
      <c r="A26" s="107" t="s">
        <v>20</v>
      </c>
      <c r="B26" s="190">
        <v>58882.786326119087</v>
      </c>
      <c r="C26" s="190">
        <v>64542.624346066485</v>
      </c>
      <c r="D26" s="190">
        <v>63543.100072112706</v>
      </c>
      <c r="E26" s="190">
        <v>-999.5242739537789</v>
      </c>
      <c r="F26" s="190">
        <v>4660.3137459936188</v>
      </c>
      <c r="G26" s="191">
        <v>-1.5486266387224958</v>
      </c>
      <c r="H26" s="191">
        <v>6.784705343598759</v>
      </c>
      <c r="I26" s="191">
        <v>10.094280821322599</v>
      </c>
      <c r="J26" s="192">
        <v>7.9145604968194476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ht="17.25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3.5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6.5">
      <c r="A29" s="273" t="s">
        <v>22</v>
      </c>
      <c r="B29" s="274"/>
      <c r="C29" s="274"/>
      <c r="D29" s="274"/>
      <c r="E29" s="274"/>
      <c r="F29" s="274"/>
      <c r="G29" s="274"/>
      <c r="H29" s="274"/>
      <c r="I29" s="274"/>
      <c r="J29" s="275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79" t="str">
        <f>B3</f>
        <v>N$ Million</v>
      </c>
      <c r="C30" s="280"/>
      <c r="D30" s="281"/>
      <c r="E30" s="271" t="s">
        <v>1</v>
      </c>
      <c r="F30" s="272"/>
      <c r="G30" s="169" t="s">
        <v>2</v>
      </c>
      <c r="H30" s="279" t="str">
        <f>H3</f>
        <v>Annual percentage change</v>
      </c>
      <c r="I30" s="280"/>
      <c r="J30" s="285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7.25" thickBot="1">
      <c r="A31" s="141"/>
      <c r="B31" s="146">
        <f>B4</f>
        <v>43799</v>
      </c>
      <c r="C31" s="146">
        <f>C4</f>
        <v>44134</v>
      </c>
      <c r="D31" s="145">
        <f>D4</f>
        <v>44165</v>
      </c>
      <c r="E31" s="145" t="s">
        <v>4</v>
      </c>
      <c r="F31" s="145" t="s">
        <v>5</v>
      </c>
      <c r="G31" s="145" t="s">
        <v>4</v>
      </c>
      <c r="H31" s="145">
        <f>H4</f>
        <v>44104</v>
      </c>
      <c r="I31" s="145">
        <f>I4</f>
        <v>44134</v>
      </c>
      <c r="J31" s="210">
        <f>J4</f>
        <v>44165</v>
      </c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13.5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ht="16.5">
      <c r="A33" s="171" t="s">
        <v>24</v>
      </c>
      <c r="B33" s="195">
        <v>102307.44664890759</v>
      </c>
      <c r="C33" s="195">
        <v>103585.64341761229</v>
      </c>
      <c r="D33" s="195">
        <v>104675.69310088507</v>
      </c>
      <c r="E33" s="195">
        <v>1090.0496832727804</v>
      </c>
      <c r="F33" s="195">
        <v>2368.2464519774803</v>
      </c>
      <c r="G33" s="128">
        <v>1.0523173359827211</v>
      </c>
      <c r="H33" s="128">
        <v>1.4625084535210249</v>
      </c>
      <c r="I33" s="128">
        <v>1.0249153685825405</v>
      </c>
      <c r="J33" s="131">
        <v>2.3148329173971831</v>
      </c>
      <c r="K33" s="150"/>
      <c r="L33" s="150"/>
      <c r="M33" s="150"/>
      <c r="N33" s="235"/>
      <c r="O33" s="235"/>
      <c r="P33" s="236"/>
      <c r="Q33" s="150"/>
      <c r="R33" s="150"/>
      <c r="S33" s="150"/>
      <c r="T33" s="150"/>
      <c r="U33" s="150"/>
      <c r="V33" s="150"/>
      <c r="W33" s="150"/>
      <c r="X33" s="150"/>
    </row>
    <row r="34" spans="1:24" ht="16.5">
      <c r="A34" s="111" t="s">
        <v>10</v>
      </c>
      <c r="B34" s="196">
        <v>6278.6539362698741</v>
      </c>
      <c r="C34" s="196">
        <v>4978.4962878606448</v>
      </c>
      <c r="D34" s="196">
        <v>5171.1241135431446</v>
      </c>
      <c r="E34" s="196">
        <v>192.62782568249986</v>
      </c>
      <c r="F34" s="196">
        <v>-1107.5298227267294</v>
      </c>
      <c r="G34" s="128">
        <v>3.8691969330618008</v>
      </c>
      <c r="H34" s="129">
        <v>-2.702386617602869</v>
      </c>
      <c r="I34" s="129">
        <v>-22.529322294772243</v>
      </c>
      <c r="J34" s="130">
        <v>-17.639606099786249</v>
      </c>
      <c r="K34" s="150"/>
      <c r="L34" s="150"/>
      <c r="M34" s="150"/>
      <c r="N34" s="235"/>
      <c r="O34" s="235"/>
      <c r="P34" s="236"/>
      <c r="Q34" s="150"/>
      <c r="R34" s="150"/>
      <c r="S34" s="150"/>
      <c r="T34" s="150"/>
      <c r="U34" s="150"/>
      <c r="V34" s="150"/>
      <c r="W34" s="150"/>
      <c r="X34" s="150"/>
    </row>
    <row r="35" spans="1:24" ht="16.5">
      <c r="A35" s="171" t="s">
        <v>25</v>
      </c>
      <c r="B35" s="195">
        <v>43540.171440525941</v>
      </c>
      <c r="C35" s="195">
        <v>43199.279640729423</v>
      </c>
      <c r="D35" s="195">
        <v>43861.733192686646</v>
      </c>
      <c r="E35" s="195">
        <v>662.45355195722368</v>
      </c>
      <c r="F35" s="195">
        <v>321.56175216070551</v>
      </c>
      <c r="G35" s="128">
        <v>1.5334828669981988</v>
      </c>
      <c r="H35" s="128">
        <v>-2.1518084170228207</v>
      </c>
      <c r="I35" s="128">
        <v>-0.83335750662665475</v>
      </c>
      <c r="J35" s="131">
        <v>0.73854039045286868</v>
      </c>
      <c r="K35" s="150"/>
      <c r="L35" s="150"/>
      <c r="M35" s="150"/>
      <c r="N35" s="235"/>
      <c r="O35" s="235"/>
      <c r="P35" s="236"/>
      <c r="Q35" s="150"/>
      <c r="R35" s="150"/>
      <c r="S35" s="150"/>
      <c r="T35" s="150"/>
      <c r="U35" s="150"/>
      <c r="V35" s="150"/>
      <c r="W35" s="150"/>
      <c r="X35" s="150"/>
    </row>
    <row r="36" spans="1:24" ht="16.5">
      <c r="A36" s="171" t="s">
        <v>26</v>
      </c>
      <c r="B36" s="238">
        <v>39381.666448026066</v>
      </c>
      <c r="C36" s="238">
        <v>39711.636086157843</v>
      </c>
      <c r="D36" s="238">
        <v>40416.96150480982</v>
      </c>
      <c r="E36" s="238">
        <v>705.32541865197709</v>
      </c>
      <c r="F36" s="238">
        <v>1035.2950567837543</v>
      </c>
      <c r="G36" s="239">
        <v>1.7761177532996015</v>
      </c>
      <c r="H36" s="239">
        <v>-0.72444223144162834</v>
      </c>
      <c r="I36" s="239">
        <v>0.91728238026081499</v>
      </c>
      <c r="J36" s="240">
        <v>2.6288756930844528</v>
      </c>
      <c r="K36" s="150"/>
      <c r="L36" s="150"/>
      <c r="M36" s="150"/>
      <c r="N36" s="235"/>
      <c r="O36" s="235"/>
      <c r="P36" s="236"/>
      <c r="Q36" s="150"/>
      <c r="R36" s="150"/>
      <c r="S36" s="150"/>
      <c r="T36" s="150"/>
      <c r="U36" s="150"/>
      <c r="V36" s="150"/>
      <c r="W36" s="150"/>
      <c r="X36" s="150"/>
    </row>
    <row r="37" spans="1:24">
      <c r="A37" s="172" t="s">
        <v>27</v>
      </c>
      <c r="B37" s="241">
        <v>13344.780486455931</v>
      </c>
      <c r="C37" s="241">
        <v>12276.29297491642</v>
      </c>
      <c r="D37" s="241">
        <v>12377.743129022665</v>
      </c>
      <c r="E37" s="241">
        <v>101.45015410624546</v>
      </c>
      <c r="F37" s="241">
        <v>-967.03735743326615</v>
      </c>
      <c r="G37" s="242">
        <v>0.82639078680782063</v>
      </c>
      <c r="H37" s="242">
        <v>-8.9129237190702497</v>
      </c>
      <c r="I37" s="242">
        <v>-7.7836977851271598</v>
      </c>
      <c r="J37" s="243">
        <v>-7.2465587456814688</v>
      </c>
      <c r="K37" s="150"/>
      <c r="L37" s="150"/>
      <c r="M37" s="150"/>
      <c r="N37" s="235"/>
      <c r="O37" s="235"/>
      <c r="P37" s="236"/>
      <c r="Q37" s="150"/>
      <c r="R37" s="150"/>
      <c r="S37" s="150"/>
      <c r="T37" s="150"/>
      <c r="U37" s="150"/>
      <c r="V37" s="150"/>
      <c r="W37" s="150"/>
      <c r="X37" s="150"/>
    </row>
    <row r="38" spans="1:24">
      <c r="A38" s="172" t="s">
        <v>28</v>
      </c>
      <c r="B38" s="241">
        <v>16391.279276583595</v>
      </c>
      <c r="C38" s="241">
        <v>16495.911723902696</v>
      </c>
      <c r="D38" s="241">
        <v>16949.732295310023</v>
      </c>
      <c r="E38" s="241">
        <v>453.8205714073265</v>
      </c>
      <c r="F38" s="241">
        <v>558.45301872642813</v>
      </c>
      <c r="G38" s="242">
        <v>2.7511093597193366</v>
      </c>
      <c r="H38" s="242">
        <v>3.4179476382893341</v>
      </c>
      <c r="I38" s="242">
        <v>3.1110523383651554</v>
      </c>
      <c r="J38" s="243">
        <v>3.4070130177345419</v>
      </c>
      <c r="K38" s="150"/>
      <c r="L38" s="150"/>
      <c r="M38" s="150"/>
      <c r="N38" s="235"/>
      <c r="O38" s="235"/>
      <c r="P38" s="236"/>
      <c r="Q38" s="150"/>
      <c r="R38" s="150"/>
      <c r="S38" s="150"/>
      <c r="T38" s="150"/>
      <c r="U38" s="150"/>
      <c r="V38" s="150"/>
      <c r="W38" s="150"/>
      <c r="X38" s="150"/>
    </row>
    <row r="39" spans="1:24">
      <c r="A39" s="172" t="s">
        <v>107</v>
      </c>
      <c r="B39" s="241">
        <v>9645.6066849865419</v>
      </c>
      <c r="C39" s="241">
        <v>10301.380156708723</v>
      </c>
      <c r="D39" s="241">
        <v>11089.486080477129</v>
      </c>
      <c r="E39" s="241">
        <v>788.10592376840577</v>
      </c>
      <c r="F39" s="241">
        <v>1443.8793954905868</v>
      </c>
      <c r="G39" s="242">
        <v>7.6504886896650959</v>
      </c>
      <c r="H39" s="242">
        <v>3.743365939385555</v>
      </c>
      <c r="I39" s="242">
        <v>2.6035687096137536</v>
      </c>
      <c r="J39" s="243">
        <v>14.969295790776897</v>
      </c>
      <c r="K39" s="150"/>
      <c r="L39" s="150"/>
      <c r="M39" s="150"/>
      <c r="N39" s="235"/>
      <c r="O39" s="235"/>
      <c r="P39" s="236"/>
      <c r="Q39" s="150"/>
      <c r="R39" s="150"/>
      <c r="S39" s="150"/>
      <c r="T39" s="150"/>
      <c r="U39" s="150"/>
      <c r="V39" s="150"/>
      <c r="W39" s="150"/>
      <c r="X39" s="150"/>
    </row>
    <row r="40" spans="1:24" ht="16.5">
      <c r="A40" s="171" t="s">
        <v>129</v>
      </c>
      <c r="B40" s="238">
        <v>4158.5049924998739</v>
      </c>
      <c r="C40" s="238">
        <v>3487.6435545715758</v>
      </c>
      <c r="D40" s="238">
        <v>3444.7716878768233</v>
      </c>
      <c r="E40" s="238">
        <v>-42.871866694752498</v>
      </c>
      <c r="F40" s="238">
        <v>-713.73330462305057</v>
      </c>
      <c r="G40" s="239">
        <v>-1.2292502379882393</v>
      </c>
      <c r="H40" s="239">
        <v>-15.633944104086979</v>
      </c>
      <c r="I40" s="239">
        <v>-16.673339833130498</v>
      </c>
      <c r="J40" s="240">
        <v>-17.163218654548047</v>
      </c>
      <c r="K40" s="150"/>
      <c r="L40" s="150"/>
      <c r="M40" s="150"/>
      <c r="N40" s="235"/>
      <c r="O40" s="235"/>
      <c r="P40" s="236"/>
      <c r="Q40" s="150"/>
      <c r="R40" s="150"/>
      <c r="S40" s="150"/>
      <c r="T40" s="150"/>
      <c r="U40" s="150"/>
      <c r="V40" s="150"/>
      <c r="W40" s="150"/>
      <c r="X40" s="150"/>
    </row>
    <row r="41" spans="1:24" ht="16.5">
      <c r="A41" s="173"/>
      <c r="B41" s="244"/>
      <c r="C41" s="244"/>
      <c r="D41" s="244"/>
      <c r="E41" s="238"/>
      <c r="F41" s="238"/>
      <c r="G41" s="239"/>
      <c r="H41" s="245"/>
      <c r="I41" s="245"/>
      <c r="J41" s="246"/>
      <c r="K41" s="150"/>
      <c r="L41" s="150"/>
      <c r="M41" s="150"/>
      <c r="N41" s="235"/>
      <c r="O41" s="235"/>
      <c r="P41" s="236"/>
      <c r="Q41" s="150"/>
      <c r="R41" s="150"/>
      <c r="S41" s="150"/>
      <c r="T41" s="150"/>
      <c r="U41" s="150"/>
      <c r="V41" s="150"/>
      <c r="W41" s="150"/>
      <c r="X41" s="150"/>
    </row>
    <row r="42" spans="1:24" ht="16.5">
      <c r="A42" s="171" t="s">
        <v>125</v>
      </c>
      <c r="B42" s="238">
        <v>57805.93989666165</v>
      </c>
      <c r="C42" s="238">
        <v>59759.985909527502</v>
      </c>
      <c r="D42" s="238">
        <v>60190.419040843059</v>
      </c>
      <c r="E42" s="238">
        <v>430.43313131555624</v>
      </c>
      <c r="F42" s="238">
        <v>2384.4791441814086</v>
      </c>
      <c r="G42" s="239">
        <v>0.72026980054380396</v>
      </c>
      <c r="H42" s="239">
        <v>4.9504238440417652</v>
      </c>
      <c r="I42" s="239">
        <v>4.2466112127519011</v>
      </c>
      <c r="J42" s="240">
        <v>4.12497253473272</v>
      </c>
      <c r="K42" s="150"/>
      <c r="L42" s="150"/>
      <c r="M42" s="150"/>
      <c r="N42" s="235"/>
      <c r="O42" s="235"/>
      <c r="P42" s="236"/>
      <c r="Q42" s="150"/>
      <c r="R42" s="150"/>
      <c r="S42" s="150"/>
      <c r="T42" s="150"/>
      <c r="U42" s="150"/>
      <c r="V42" s="150"/>
      <c r="W42" s="150"/>
      <c r="X42" s="150"/>
    </row>
    <row r="43" spans="1:24" ht="16.5">
      <c r="A43" s="171" t="s">
        <v>33</v>
      </c>
      <c r="B43" s="238">
        <v>51143.852875180397</v>
      </c>
      <c r="C43" s="238">
        <v>53391.687656507791</v>
      </c>
      <c r="D43" s="238">
        <v>53798.897493687582</v>
      </c>
      <c r="E43" s="238">
        <v>407.20983717979107</v>
      </c>
      <c r="F43" s="238">
        <v>2655.0446185071851</v>
      </c>
      <c r="G43" s="239">
        <v>0.76268395897045593</v>
      </c>
      <c r="H43" s="239">
        <v>6.3101098308706156</v>
      </c>
      <c r="I43" s="239">
        <v>5.5315269580651432</v>
      </c>
      <c r="J43" s="240">
        <v>5.1913269518176151</v>
      </c>
      <c r="K43" s="150"/>
      <c r="L43" s="150"/>
      <c r="M43" s="150"/>
      <c r="N43" s="235"/>
      <c r="O43" s="235"/>
      <c r="P43" s="236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72" t="s">
        <v>27</v>
      </c>
      <c r="B44" s="241">
        <v>39867.634744994277</v>
      </c>
      <c r="C44" s="241">
        <v>41436.665459395983</v>
      </c>
      <c r="D44" s="241">
        <v>41608.04253870932</v>
      </c>
      <c r="E44" s="241">
        <v>41608.04253870932</v>
      </c>
      <c r="F44" s="241">
        <v>1740.4077937150432</v>
      </c>
      <c r="G44" s="242">
        <v>0.41358800814043661</v>
      </c>
      <c r="H44" s="242">
        <v>4.7818465365878637</v>
      </c>
      <c r="I44" s="242">
        <v>4.4394658050102436</v>
      </c>
      <c r="J44" s="243">
        <v>4.3654653827527738</v>
      </c>
      <c r="K44" s="150"/>
      <c r="L44" s="150"/>
      <c r="M44" s="150"/>
      <c r="N44" s="235"/>
      <c r="O44" s="235"/>
      <c r="P44" s="236"/>
      <c r="Q44" s="150"/>
      <c r="R44" s="150"/>
      <c r="S44" s="150"/>
      <c r="T44" s="150"/>
      <c r="U44" s="150"/>
      <c r="V44" s="150"/>
      <c r="W44" s="150"/>
      <c r="X44" s="150"/>
    </row>
    <row r="45" spans="1:24">
      <c r="A45" s="172" t="s">
        <v>34</v>
      </c>
      <c r="B45" s="241">
        <v>9026.931765384099</v>
      </c>
      <c r="C45" s="241">
        <v>9681.0304181316369</v>
      </c>
      <c r="D45" s="241">
        <v>9730.3678880911357</v>
      </c>
      <c r="E45" s="241">
        <v>9730.3678880911357</v>
      </c>
      <c r="F45" s="241">
        <v>703.4361227070367</v>
      </c>
      <c r="G45" s="242">
        <v>0.50963035780875998</v>
      </c>
      <c r="H45" s="242">
        <v>14.006816364302921</v>
      </c>
      <c r="I45" s="242">
        <v>10.938386020647457</v>
      </c>
      <c r="J45" s="243">
        <v>7.7926380855622313</v>
      </c>
      <c r="K45" s="150"/>
      <c r="L45" s="150"/>
      <c r="M45" s="150"/>
      <c r="N45" s="235"/>
      <c r="O45" s="235"/>
      <c r="P45" s="236"/>
      <c r="Q45" s="150"/>
      <c r="R45" s="150"/>
      <c r="S45" s="150"/>
      <c r="T45" s="150"/>
      <c r="U45" s="150"/>
      <c r="V45" s="150"/>
      <c r="W45" s="150"/>
      <c r="X45" s="150"/>
    </row>
    <row r="46" spans="1:24">
      <c r="A46" s="172" t="s">
        <v>106</v>
      </c>
      <c r="B46" s="241">
        <v>2249.286364802022</v>
      </c>
      <c r="C46" s="241">
        <v>2325.2943524401744</v>
      </c>
      <c r="D46" s="241">
        <v>2460.4870668871267</v>
      </c>
      <c r="E46" s="241">
        <v>135.19271444695232</v>
      </c>
      <c r="F46" s="241">
        <v>211.20070208510469</v>
      </c>
      <c r="G46" s="242">
        <v>5.8140043347665085</v>
      </c>
      <c r="H46" s="242">
        <v>4.1586353007151189</v>
      </c>
      <c r="I46" s="242">
        <v>3.5802566705807948</v>
      </c>
      <c r="J46" s="243">
        <v>9.3896760052468551</v>
      </c>
      <c r="K46" s="150"/>
      <c r="L46" s="150"/>
      <c r="M46" s="150"/>
      <c r="N46" s="235"/>
      <c r="O46" s="235"/>
      <c r="P46" s="236"/>
      <c r="Q46" s="150"/>
      <c r="R46" s="150"/>
      <c r="S46" s="150"/>
      <c r="T46" s="150"/>
      <c r="U46" s="150"/>
      <c r="V46" s="150"/>
      <c r="W46" s="150"/>
      <c r="X46" s="150"/>
    </row>
    <row r="47" spans="1:24" ht="16.5">
      <c r="A47" s="171" t="s">
        <v>128</v>
      </c>
      <c r="B47" s="238">
        <v>6662.0870214812558</v>
      </c>
      <c r="C47" s="238">
        <v>6368.2982530197114</v>
      </c>
      <c r="D47" s="238">
        <v>6391.5215471554739</v>
      </c>
      <c r="E47" s="238">
        <v>23.223294135762444</v>
      </c>
      <c r="F47" s="238">
        <v>-270.56547432578191</v>
      </c>
      <c r="G47" s="239">
        <v>0.36467032813280298</v>
      </c>
      <c r="H47" s="239">
        <v>-5.156214009357015</v>
      </c>
      <c r="I47" s="239">
        <v>-5.2963936290965847</v>
      </c>
      <c r="J47" s="240">
        <v>-4.0612719925958629</v>
      </c>
      <c r="K47" s="150"/>
      <c r="L47" s="150"/>
      <c r="M47" s="150"/>
      <c r="N47" s="235"/>
      <c r="O47" s="235"/>
      <c r="P47" s="236"/>
      <c r="Q47" s="150"/>
      <c r="R47" s="150"/>
      <c r="S47" s="150"/>
      <c r="T47" s="150"/>
      <c r="U47" s="150"/>
      <c r="V47" s="150"/>
      <c r="W47" s="150"/>
      <c r="X47" s="150"/>
    </row>
    <row r="48" spans="1:24" ht="17.25" thickBot="1">
      <c r="A48" s="174" t="s">
        <v>35</v>
      </c>
      <c r="B48" s="247">
        <v>961.33531171999994</v>
      </c>
      <c r="C48" s="247">
        <v>626.37786735535508</v>
      </c>
      <c r="D48" s="247">
        <v>623.54086735535498</v>
      </c>
      <c r="E48" s="247">
        <v>-2.8370000000001028</v>
      </c>
      <c r="F48" s="247">
        <v>-337.79444436464496</v>
      </c>
      <c r="G48" s="248">
        <v>-0.45292149481242916</v>
      </c>
      <c r="H48" s="248">
        <v>-37.234310948999074</v>
      </c>
      <c r="I48" s="248">
        <v>-37.360885780651657</v>
      </c>
      <c r="J48" s="249">
        <v>-35.138046033102711</v>
      </c>
      <c r="K48" s="150"/>
      <c r="L48" s="150"/>
      <c r="M48" s="150"/>
      <c r="N48" s="235"/>
      <c r="O48" s="235"/>
      <c r="P48" s="236"/>
      <c r="Q48" s="150"/>
      <c r="R48" s="150"/>
      <c r="S48" s="150"/>
      <c r="T48" s="150"/>
      <c r="U48" s="150"/>
      <c r="V48" s="150"/>
      <c r="W48" s="150"/>
      <c r="X48" s="150"/>
    </row>
    <row r="49" spans="3:21"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7"/>
    </row>
    <row r="51" spans="3:21">
      <c r="C51" s="237"/>
    </row>
    <row r="52" spans="3:21">
      <c r="C52" s="237"/>
      <c r="H52" s="149"/>
      <c r="I52" s="149"/>
      <c r="J52" s="149"/>
    </row>
    <row r="53" spans="3:21">
      <c r="C53" s="237"/>
      <c r="H53" s="149"/>
      <c r="I53" s="149"/>
      <c r="J53" s="149"/>
    </row>
    <row r="54" spans="3:21">
      <c r="C54" s="237"/>
    </row>
    <row r="55" spans="3:21">
      <c r="C55" s="237"/>
    </row>
    <row r="56" spans="3:21">
      <c r="C56" s="237"/>
    </row>
    <row r="57" spans="3:21">
      <c r="C57" s="237"/>
    </row>
    <row r="58" spans="3:21">
      <c r="C58" s="237"/>
    </row>
    <row r="59" spans="3:21">
      <c r="C59" s="237"/>
    </row>
    <row r="60" spans="3:21">
      <c r="C60" s="237"/>
    </row>
    <row r="61" spans="3:21">
      <c r="C61" s="237"/>
    </row>
    <row r="62" spans="3:21">
      <c r="C62" s="237"/>
    </row>
    <row r="63" spans="3:21">
      <c r="C63" s="237"/>
    </row>
    <row r="64" spans="3:21">
      <c r="C64" s="237"/>
    </row>
    <row r="65" spans="3:3">
      <c r="C65" s="237"/>
    </row>
    <row r="66" spans="3:3">
      <c r="C66" s="237"/>
    </row>
    <row r="67" spans="3:3">
      <c r="C67" s="237"/>
    </row>
    <row r="68" spans="3:3">
      <c r="C68" s="237"/>
    </row>
    <row r="69" spans="3:3">
      <c r="C69" s="237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zoomScale="90" zoomScaleNormal="90" workbookViewId="0">
      <selection activeCell="C34" sqref="C34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  <col min="6" max="6" width="8.42578125" customWidth="1"/>
  </cols>
  <sheetData>
    <row r="1" spans="1:6" ht="15.75" thickBot="1">
      <c r="A1" s="32" t="s">
        <v>111</v>
      </c>
    </row>
    <row r="2" spans="1:6" ht="17.25" thickBot="1">
      <c r="A2" s="51" t="s">
        <v>36</v>
      </c>
      <c r="B2" s="135">
        <v>44107</v>
      </c>
      <c r="C2" s="197">
        <v>44165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3.75</v>
      </c>
      <c r="C4" s="102">
        <v>3.75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7.5</v>
      </c>
      <c r="C6" s="102">
        <v>7.5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8.5</v>
      </c>
      <c r="C8" s="102">
        <v>8.5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7.4019009626820482</v>
      </c>
      <c r="C10" s="102">
        <v>6.97</v>
      </c>
      <c r="D10" s="137"/>
    </row>
    <row r="11" spans="1:6" ht="15.75">
      <c r="A11" s="52"/>
      <c r="B11" s="102"/>
      <c r="C11" s="102"/>
      <c r="D11" s="137"/>
    </row>
    <row r="12" spans="1:6" ht="15.75">
      <c r="A12" s="52" t="s">
        <v>41</v>
      </c>
      <c r="B12" s="102">
        <v>3.3743771908832372</v>
      </c>
      <c r="C12" s="102">
        <v>3.28</v>
      </c>
      <c r="D12" s="137"/>
    </row>
    <row r="13" spans="1:6" ht="16.5" thickBot="1">
      <c r="A13" s="52"/>
      <c r="B13" s="83"/>
      <c r="C13" s="83"/>
    </row>
    <row r="14" spans="1:6" ht="17.25" thickBot="1">
      <c r="A14" s="51" t="s">
        <v>118</v>
      </c>
      <c r="B14" s="135">
        <f>B2</f>
        <v>44107</v>
      </c>
      <c r="C14" s="197">
        <f>C2</f>
        <v>44165</v>
      </c>
    </row>
    <row r="15" spans="1:6" ht="15.75">
      <c r="A15" s="52"/>
      <c r="B15" s="83"/>
      <c r="C15" s="83"/>
    </row>
    <row r="16" spans="1:6" ht="15.75">
      <c r="A16" s="52" t="s">
        <v>117</v>
      </c>
      <c r="B16" s="132">
        <v>34353.839258749998</v>
      </c>
      <c r="C16" s="132">
        <v>30517.674420120002</v>
      </c>
      <c r="D16" s="134"/>
      <c r="E16" s="134"/>
      <c r="F16" s="134"/>
    </row>
    <row r="17" spans="1:7" ht="15.75">
      <c r="A17" s="52" t="s">
        <v>46</v>
      </c>
      <c r="B17" s="132">
        <v>-1668.0194065999899</v>
      </c>
      <c r="C17" s="132">
        <f>C16-B16</f>
        <v>-3836.1648386299967</v>
      </c>
      <c r="E17" s="217"/>
    </row>
    <row r="18" spans="1:7" ht="16.5" thickBot="1">
      <c r="A18" s="52"/>
      <c r="B18" s="102"/>
      <c r="C18" s="102"/>
    </row>
    <row r="19" spans="1:7" ht="17.25" thickBot="1">
      <c r="A19" s="51" t="s">
        <v>108</v>
      </c>
      <c r="B19" s="135">
        <f>B2</f>
        <v>44107</v>
      </c>
      <c r="C19" s="197">
        <f>C2</f>
        <v>44165</v>
      </c>
    </row>
    <row r="20" spans="1:7" ht="15.75">
      <c r="A20" s="52"/>
      <c r="B20" s="83"/>
      <c r="C20" s="83"/>
    </row>
    <row r="21" spans="1:7" ht="16.5">
      <c r="A21" s="53" t="s">
        <v>112</v>
      </c>
      <c r="B21" s="200">
        <v>16.360949999999999</v>
      </c>
      <c r="C21" s="200">
        <v>15.2613</v>
      </c>
    </row>
    <row r="22" spans="1:7" ht="15.75">
      <c r="A22" s="52" t="s">
        <v>115</v>
      </c>
      <c r="B22" s="200">
        <v>6.1121145165775832E-2</v>
      </c>
      <c r="C22" s="200">
        <f t="shared" ref="C22:C24" si="0">1/C21</f>
        <v>6.5525217379908657E-2</v>
      </c>
      <c r="E22" s="137"/>
    </row>
    <row r="23" spans="1:7" ht="16.5">
      <c r="A23" s="53" t="s">
        <v>113</v>
      </c>
      <c r="B23" s="200">
        <v>21.121500000000001</v>
      </c>
      <c r="C23" s="200">
        <v>20.3598</v>
      </c>
    </row>
    <row r="24" spans="1:7" ht="15.75">
      <c r="A24" s="52" t="s">
        <v>116</v>
      </c>
      <c r="B24" s="200">
        <v>4.734512226877826E-2</v>
      </c>
      <c r="C24" s="200">
        <f t="shared" si="0"/>
        <v>4.9116396035324514E-2</v>
      </c>
      <c r="F24" s="103"/>
      <c r="G24" s="103"/>
    </row>
    <row r="25" spans="1:7" ht="16.5">
      <c r="A25" s="53" t="s">
        <v>47</v>
      </c>
      <c r="B25" s="200">
        <v>6.3781999999999996</v>
      </c>
      <c r="C25" s="200">
        <v>6.8061999999999996</v>
      </c>
    </row>
    <row r="26" spans="1:7" ht="15.75">
      <c r="A26" s="52" t="s">
        <v>114</v>
      </c>
      <c r="B26" s="200">
        <v>0.1567840456555141</v>
      </c>
      <c r="C26" s="200">
        <f t="shared" ref="C26" si="1">1/C25</f>
        <v>0.14692486262525345</v>
      </c>
    </row>
    <row r="27" spans="1:7" ht="16.5">
      <c r="A27" s="53" t="s">
        <v>48</v>
      </c>
      <c r="B27" s="200">
        <v>19.108799999999999</v>
      </c>
      <c r="C27" s="200">
        <v>18.2743</v>
      </c>
    </row>
    <row r="28" spans="1:7" ht="15.75">
      <c r="A28" s="52" t="s">
        <v>49</v>
      </c>
      <c r="B28" s="200">
        <v>5.233190990538391E-2</v>
      </c>
      <c r="C28" s="200">
        <f t="shared" ref="C28" si="2">1/C27</f>
        <v>5.4721658285132674E-2</v>
      </c>
    </row>
    <row r="29" spans="1:7" ht="17.25" thickBot="1">
      <c r="A29" s="53"/>
      <c r="B29" s="83"/>
      <c r="C29" s="83"/>
    </row>
    <row r="30" spans="1:7" ht="17.25" thickBot="1">
      <c r="A30" s="51" t="s">
        <v>42</v>
      </c>
      <c r="B30" s="135">
        <f>B2</f>
        <v>44107</v>
      </c>
      <c r="C30" s="197">
        <f>C2</f>
        <v>44165</v>
      </c>
    </row>
    <row r="31" spans="1:7" ht="15.75">
      <c r="A31" s="52"/>
      <c r="B31" s="84"/>
      <c r="C31" s="250"/>
    </row>
    <row r="32" spans="1:7" ht="15.75">
      <c r="A32" s="52" t="s">
        <v>43</v>
      </c>
      <c r="B32" s="16">
        <v>2.2767910007146099</v>
      </c>
      <c r="C32" s="16">
        <v>2.2000000000000002</v>
      </c>
    </row>
    <row r="33" spans="1:4" ht="15.75">
      <c r="A33" s="52" t="s">
        <v>44</v>
      </c>
      <c r="B33" s="16">
        <v>2.2462320503568094</v>
      </c>
      <c r="C33" s="16">
        <v>2.4</v>
      </c>
      <c r="D33" s="133"/>
    </row>
    <row r="34" spans="1:4" ht="16.5" thickBot="1">
      <c r="A34" s="54" t="s">
        <v>45</v>
      </c>
      <c r="B34" s="85">
        <v>5.1862026815769013E-2</v>
      </c>
      <c r="C34" s="85">
        <v>5.1862026815769013E-2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topLeftCell="A7" zoomScale="90" zoomScaleNormal="90" workbookViewId="0">
      <selection activeCell="L27" sqref="L27"/>
    </sheetView>
  </sheetViews>
  <sheetFormatPr defaultRowHeight="15"/>
  <cols>
    <col min="1" max="3" width="9.140625" style="215"/>
    <col min="4" max="4" width="10.85546875" style="215" customWidth="1"/>
    <col min="5" max="16384" width="9.140625" style="215"/>
  </cols>
  <sheetData>
    <row r="1" spans="2:11">
      <c r="B1" s="213" t="s">
        <v>119</v>
      </c>
      <c r="C1" s="214"/>
      <c r="D1" s="214"/>
      <c r="E1" s="214"/>
      <c r="F1" s="214"/>
      <c r="G1" s="214"/>
      <c r="H1" s="214"/>
      <c r="I1" s="214"/>
      <c r="J1" s="214"/>
      <c r="K1" s="214"/>
    </row>
    <row r="18" spans="2:16">
      <c r="B18" s="213" t="s">
        <v>120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20" spans="2:16">
      <c r="P20" s="215" t="s">
        <v>109</v>
      </c>
    </row>
    <row r="35" spans="1:16">
      <c r="A35" s="216" t="s">
        <v>97</v>
      </c>
    </row>
    <row r="36" spans="1:16">
      <c r="A36" s="216"/>
    </row>
    <row r="44" spans="1:16">
      <c r="A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6" spans="1:16">
      <c r="P46" s="215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5"/>
  <sheetViews>
    <sheetView tabSelected="1" topLeftCell="A67" zoomScale="80" zoomScaleNormal="80" workbookViewId="0">
      <selection activeCell="K83" sqref="K83"/>
    </sheetView>
  </sheetViews>
  <sheetFormatPr defaultRowHeight="12.75"/>
  <cols>
    <col min="1" max="1" width="52.42578125" style="104" customWidth="1"/>
    <col min="2" max="2" width="14.42578125" style="104" customWidth="1"/>
    <col min="3" max="3" width="15.85546875" style="104" customWidth="1"/>
    <col min="4" max="4" width="15.140625" style="104" customWidth="1"/>
    <col min="5" max="6" width="14.28515625" style="104" customWidth="1"/>
    <col min="7" max="7" width="14.140625" style="104" customWidth="1"/>
    <col min="8" max="8" width="13.28515625" style="104" customWidth="1"/>
    <col min="9" max="9" width="13" style="104" customWidth="1"/>
    <col min="10" max="10" width="12.85546875" style="104" customWidth="1"/>
    <col min="11" max="11" width="13.5703125" style="149" customWidth="1"/>
    <col min="12" max="13" width="11.7109375" style="149" customWidth="1"/>
    <col min="14" max="23" width="5.5703125" style="149" customWidth="1"/>
    <col min="24" max="27" width="5.5703125" style="104" customWidth="1"/>
    <col min="28" max="16384" width="9.140625" style="104"/>
  </cols>
  <sheetData>
    <row r="1" spans="1:27" ht="20.25" thickBot="1">
      <c r="A1" s="290" t="s">
        <v>98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27" ht="19.5" customHeight="1">
      <c r="A2" s="292" t="s">
        <v>123</v>
      </c>
      <c r="B2" s="293"/>
      <c r="C2" s="293"/>
      <c r="D2" s="293"/>
      <c r="E2" s="293"/>
      <c r="F2" s="293"/>
      <c r="G2" s="293"/>
      <c r="H2" s="293"/>
      <c r="I2" s="293"/>
      <c r="J2" s="294"/>
    </row>
    <row r="3" spans="1:27" ht="19.5" customHeight="1">
      <c r="A3" s="295"/>
      <c r="B3" s="296"/>
      <c r="C3" s="296"/>
      <c r="D3" s="296"/>
      <c r="E3" s="296"/>
      <c r="F3" s="296"/>
      <c r="G3" s="296"/>
      <c r="H3" s="296"/>
      <c r="I3" s="296"/>
      <c r="J3" s="297"/>
    </row>
    <row r="4" spans="1:27" ht="16.5">
      <c r="A4" s="114"/>
      <c r="B4" s="286" t="s">
        <v>95</v>
      </c>
      <c r="C4" s="288"/>
      <c r="D4" s="287"/>
      <c r="E4" s="286" t="s">
        <v>1</v>
      </c>
      <c r="F4" s="287"/>
      <c r="G4" s="115" t="s">
        <v>2</v>
      </c>
      <c r="H4" s="286" t="s">
        <v>93</v>
      </c>
      <c r="I4" s="288"/>
      <c r="J4" s="289"/>
    </row>
    <row r="5" spans="1:27" ht="17.25" thickBot="1">
      <c r="A5" s="116"/>
      <c r="B5" s="163">
        <v>43799</v>
      </c>
      <c r="C5" s="145">
        <v>44134</v>
      </c>
      <c r="D5" s="145">
        <v>44165</v>
      </c>
      <c r="E5" s="146" t="s">
        <v>4</v>
      </c>
      <c r="F5" s="138" t="s">
        <v>5</v>
      </c>
      <c r="G5" s="146" t="s">
        <v>4</v>
      </c>
      <c r="H5" s="198">
        <v>44104</v>
      </c>
      <c r="I5" s="198">
        <v>44134</v>
      </c>
      <c r="J5" s="199">
        <v>44165</v>
      </c>
    </row>
    <row r="6" spans="1:27" ht="17.25" thickTop="1">
      <c r="A6" s="119" t="s">
        <v>50</v>
      </c>
      <c r="B6" s="218">
        <v>31564.610821555849</v>
      </c>
      <c r="C6" s="175">
        <v>34522.735583303031</v>
      </c>
      <c r="D6" s="175">
        <v>31352.892859206677</v>
      </c>
      <c r="E6" s="175">
        <v>-3169.8427240963538</v>
      </c>
      <c r="F6" s="175">
        <v>-211.71796234917201</v>
      </c>
      <c r="G6" s="175">
        <v>-9.1818990312849138</v>
      </c>
      <c r="H6" s="175">
        <v>-4.1550155758694984</v>
      </c>
      <c r="I6" s="175">
        <v>3.517101388715929</v>
      </c>
      <c r="J6" s="220">
        <v>-0.67074472594032386</v>
      </c>
      <c r="X6" s="149"/>
      <c r="Y6" s="149"/>
      <c r="Z6" s="149"/>
      <c r="AA6" s="149"/>
    </row>
    <row r="7" spans="1:27" ht="16.5">
      <c r="A7" s="119" t="s">
        <v>51</v>
      </c>
      <c r="B7" s="177">
        <v>29657.226401945849</v>
      </c>
      <c r="C7" s="175">
        <v>34360.177008923041</v>
      </c>
      <c r="D7" s="175">
        <v>30448.406398756651</v>
      </c>
      <c r="E7" s="175">
        <v>-3911.7706101663898</v>
      </c>
      <c r="F7" s="175">
        <v>791.17999681080255</v>
      </c>
      <c r="G7" s="175">
        <v>-11.384605525025492</v>
      </c>
      <c r="H7" s="175">
        <v>0.60940315382119081</v>
      </c>
      <c r="I7" s="175">
        <v>5.5888859348110316</v>
      </c>
      <c r="J7" s="220">
        <v>2.6677477727954084</v>
      </c>
      <c r="X7" s="149"/>
      <c r="Y7" s="149"/>
      <c r="Z7" s="149"/>
      <c r="AA7" s="149"/>
    </row>
    <row r="8" spans="1:27" ht="16.5">
      <c r="A8" s="107" t="s">
        <v>52</v>
      </c>
      <c r="B8" s="181">
        <v>11313.315145659999</v>
      </c>
      <c r="C8" s="179">
        <v>9722.2623181099989</v>
      </c>
      <c r="D8" s="179">
        <v>8988.7084816499992</v>
      </c>
      <c r="E8" s="179">
        <v>-733.55383645999973</v>
      </c>
      <c r="F8" s="179">
        <v>-2324.6066640099998</v>
      </c>
      <c r="G8" s="179">
        <v>-7.5450940579291199</v>
      </c>
      <c r="H8" s="179">
        <v>-19.149893909538335</v>
      </c>
      <c r="I8" s="179">
        <v>-17.065438189101002</v>
      </c>
      <c r="J8" s="221">
        <v>-20.547528589811819</v>
      </c>
      <c r="X8" s="149"/>
      <c r="Y8" s="149"/>
      <c r="Z8" s="149"/>
      <c r="AA8" s="149"/>
    </row>
    <row r="9" spans="1:27" ht="16.5">
      <c r="A9" s="107" t="s">
        <v>53</v>
      </c>
      <c r="B9" s="181">
        <v>18230.164544399999</v>
      </c>
      <c r="C9" s="179">
        <v>24563.806903479996</v>
      </c>
      <c r="D9" s="179">
        <v>21386.204624649992</v>
      </c>
      <c r="E9" s="179">
        <v>-3177.6022788300033</v>
      </c>
      <c r="F9" s="179">
        <v>3156.0400802499935</v>
      </c>
      <c r="G9" s="179">
        <v>-12.936114875499314</v>
      </c>
      <c r="H9" s="179">
        <v>12.775278714773464</v>
      </c>
      <c r="I9" s="179">
        <v>18.587094096620092</v>
      </c>
      <c r="J9" s="221">
        <v>17.312186472938194</v>
      </c>
      <c r="X9" s="149"/>
      <c r="Y9" s="149"/>
      <c r="Z9" s="149"/>
      <c r="AA9" s="149"/>
    </row>
    <row r="10" spans="1:27" ht="16.5">
      <c r="A10" s="107" t="s">
        <v>54</v>
      </c>
      <c r="B10" s="181">
        <v>113.74671188584988</v>
      </c>
      <c r="C10" s="179">
        <v>74.10778733304781</v>
      </c>
      <c r="D10" s="179">
        <v>73.493292456661038</v>
      </c>
      <c r="E10" s="179">
        <v>-0.61449487638677169</v>
      </c>
      <c r="F10" s="179">
        <v>-40.253419429188838</v>
      </c>
      <c r="G10" s="179">
        <v>-0.82919069439378745</v>
      </c>
      <c r="H10" s="179">
        <v>-16.387978355472825</v>
      </c>
      <c r="I10" s="179">
        <v>-29.375992848708151</v>
      </c>
      <c r="J10" s="221">
        <v>-35.38864443799045</v>
      </c>
      <c r="X10" s="149"/>
      <c r="Y10" s="149"/>
      <c r="Z10" s="149"/>
      <c r="AA10" s="149"/>
    </row>
    <row r="11" spans="1:27" ht="16.5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221">
        <v>0</v>
      </c>
      <c r="X11" s="149"/>
      <c r="Y11" s="149"/>
      <c r="Z11" s="149"/>
      <c r="AA11" s="149"/>
    </row>
    <row r="12" spans="1:27" ht="16.5">
      <c r="A12" s="119" t="s">
        <v>55</v>
      </c>
      <c r="B12" s="177">
        <v>1907.3844196099999</v>
      </c>
      <c r="C12" s="175">
        <v>162.55857437998893</v>
      </c>
      <c r="D12" s="175">
        <v>904.48646045002613</v>
      </c>
      <c r="E12" s="175">
        <v>741.92788607003718</v>
      </c>
      <c r="F12" s="175">
        <v>-1002.8979591599738</v>
      </c>
      <c r="G12" s="175">
        <v>456.40649156761367</v>
      </c>
      <c r="H12" s="175">
        <v>-83.159739249887309</v>
      </c>
      <c r="I12" s="175">
        <v>-79.889288653088272</v>
      </c>
      <c r="J12" s="178">
        <v>-52.579749988994607</v>
      </c>
      <c r="X12" s="149"/>
      <c r="Y12" s="149"/>
      <c r="Z12" s="149"/>
      <c r="AA12" s="149"/>
    </row>
    <row r="13" spans="1:27" ht="16.5">
      <c r="A13" s="107" t="s">
        <v>56</v>
      </c>
      <c r="B13" s="181">
        <v>349.04793502999996</v>
      </c>
      <c r="C13" s="179">
        <v>67.170089659988918</v>
      </c>
      <c r="D13" s="179">
        <v>0.26185730002612023</v>
      </c>
      <c r="E13" s="179">
        <v>-66.908232359962795</v>
      </c>
      <c r="F13" s="179">
        <v>-348.78607772997384</v>
      </c>
      <c r="G13" s="179">
        <v>-99.610157882248444</v>
      </c>
      <c r="H13" s="179">
        <v>-31.810652625466957</v>
      </c>
      <c r="I13" s="179">
        <v>4.7486627388378082</v>
      </c>
      <c r="J13" s="182">
        <v>-99.924979559038619</v>
      </c>
      <c r="X13" s="149"/>
      <c r="Y13" s="149"/>
      <c r="Z13" s="149"/>
      <c r="AA13" s="149"/>
    </row>
    <row r="14" spans="1:27" ht="16.5">
      <c r="A14" s="107" t="s">
        <v>57</v>
      </c>
      <c r="B14" s="181">
        <v>1475.6020941099998</v>
      </c>
      <c r="C14" s="181">
        <v>0</v>
      </c>
      <c r="D14" s="181">
        <v>805.89301302000001</v>
      </c>
      <c r="E14" s="181">
        <v>805.89301302000001</v>
      </c>
      <c r="F14" s="181">
        <v>-669.70908108999981</v>
      </c>
      <c r="G14" s="181">
        <v>0</v>
      </c>
      <c r="H14" s="181">
        <v>-97.246892055317304</v>
      </c>
      <c r="I14" s="181">
        <v>-100</v>
      </c>
      <c r="J14" s="182">
        <v>-45.385479172414065</v>
      </c>
      <c r="X14" s="149"/>
      <c r="Y14" s="149"/>
      <c r="Z14" s="149"/>
      <c r="AA14" s="149"/>
    </row>
    <row r="15" spans="1:27" ht="16.5">
      <c r="A15" s="107" t="s">
        <v>58</v>
      </c>
      <c r="B15" s="181">
        <v>82.734390470000008</v>
      </c>
      <c r="C15" s="179">
        <v>95.388484720000008</v>
      </c>
      <c r="D15" s="179">
        <v>98.331590129999995</v>
      </c>
      <c r="E15" s="179">
        <v>2.9431054099999869</v>
      </c>
      <c r="F15" s="179">
        <v>15.597199659999987</v>
      </c>
      <c r="G15" s="179">
        <v>3.0853885756116881</v>
      </c>
      <c r="H15" s="179">
        <v>15.218132959688347</v>
      </c>
      <c r="I15" s="179">
        <v>16.64244536216755</v>
      </c>
      <c r="J15" s="221">
        <v>18.85213581848484</v>
      </c>
      <c r="X15" s="149"/>
      <c r="Y15" s="149"/>
      <c r="Z15" s="149"/>
      <c r="AA15" s="149"/>
    </row>
    <row r="16" spans="1:27" ht="16.5">
      <c r="A16" s="120"/>
      <c r="B16" s="181"/>
      <c r="C16" s="179"/>
      <c r="D16" s="179"/>
      <c r="E16" s="179"/>
      <c r="F16" s="179"/>
      <c r="G16" s="179"/>
      <c r="H16" s="179"/>
      <c r="I16" s="179"/>
      <c r="J16" s="221"/>
      <c r="X16" s="149"/>
      <c r="Y16" s="149"/>
      <c r="Z16" s="149"/>
      <c r="AA16" s="149"/>
    </row>
    <row r="17" spans="1:27" ht="16.5">
      <c r="A17" s="119" t="s">
        <v>59</v>
      </c>
      <c r="B17" s="177">
        <v>31564.616729325797</v>
      </c>
      <c r="C17" s="175">
        <v>34522.793271923045</v>
      </c>
      <c r="D17" s="175">
        <v>31352.950547836663</v>
      </c>
      <c r="E17" s="175">
        <v>-3169.8427240863821</v>
      </c>
      <c r="F17" s="175">
        <v>-211.66618148913403</v>
      </c>
      <c r="G17" s="175">
        <v>-9.1818836880281509</v>
      </c>
      <c r="H17" s="175">
        <v>-4.1547922793612031</v>
      </c>
      <c r="I17" s="175">
        <v>3.517327184360866</v>
      </c>
      <c r="J17" s="220">
        <v>-0.67058055323218468</v>
      </c>
      <c r="X17" s="149"/>
      <c r="Y17" s="149"/>
      <c r="Z17" s="149"/>
      <c r="AA17" s="149"/>
    </row>
    <row r="18" spans="1:27" ht="16.5">
      <c r="A18" s="119" t="s">
        <v>60</v>
      </c>
      <c r="B18" s="177">
        <v>7121.4143967400005</v>
      </c>
      <c r="C18" s="175">
        <v>7969.1651118099999</v>
      </c>
      <c r="D18" s="175">
        <v>7384.3807450000004</v>
      </c>
      <c r="E18" s="175">
        <v>-584.78436680999948</v>
      </c>
      <c r="F18" s="175">
        <v>262.9663482599999</v>
      </c>
      <c r="G18" s="175">
        <v>-7.3380882263735572</v>
      </c>
      <c r="H18" s="175">
        <v>-0.97195826321029699</v>
      </c>
      <c r="I18" s="175">
        <v>13.153363029996939</v>
      </c>
      <c r="J18" s="220">
        <v>3.6926140456083942</v>
      </c>
      <c r="X18" s="149"/>
      <c r="Y18" s="149"/>
      <c r="Z18" s="149"/>
      <c r="AA18" s="149"/>
    </row>
    <row r="19" spans="1:27" ht="16.5">
      <c r="A19" s="107" t="s">
        <v>61</v>
      </c>
      <c r="B19" s="181">
        <v>4413.0268232799999</v>
      </c>
      <c r="C19" s="179">
        <v>4487.5933332599998</v>
      </c>
      <c r="D19" s="179">
        <v>4684.3642654400001</v>
      </c>
      <c r="E19" s="179">
        <v>196.77093218000027</v>
      </c>
      <c r="F19" s="179">
        <v>271.33744216000014</v>
      </c>
      <c r="G19" s="179">
        <v>4.3847763727079041</v>
      </c>
      <c r="H19" s="179">
        <v>9.00556465800409</v>
      </c>
      <c r="I19" s="179">
        <v>8.1605814927913798</v>
      </c>
      <c r="J19" s="221">
        <v>6.1485563769659421</v>
      </c>
      <c r="X19" s="149"/>
      <c r="Y19" s="149"/>
      <c r="Z19" s="149"/>
      <c r="AA19" s="149"/>
    </row>
    <row r="20" spans="1:27" ht="16.5">
      <c r="A20" s="107" t="s">
        <v>62</v>
      </c>
      <c r="B20" s="181">
        <v>2708.3875734600006</v>
      </c>
      <c r="C20" s="181">
        <v>3481.5717785500005</v>
      </c>
      <c r="D20" s="181">
        <v>2700.0164795600003</v>
      </c>
      <c r="E20" s="181">
        <v>-781.55529899000021</v>
      </c>
      <c r="F20" s="181">
        <v>-8.3710939000002327</v>
      </c>
      <c r="G20" s="181">
        <v>-22.448346571659684</v>
      </c>
      <c r="H20" s="181">
        <v>-14.353512647077622</v>
      </c>
      <c r="I20" s="181">
        <v>20.311829969070843</v>
      </c>
      <c r="J20" s="182">
        <v>-0.30908035400952372</v>
      </c>
      <c r="X20" s="149"/>
      <c r="Y20" s="149"/>
      <c r="Z20" s="149"/>
      <c r="AA20" s="149"/>
    </row>
    <row r="21" spans="1:27" ht="16.5">
      <c r="A21" s="107" t="s">
        <v>63</v>
      </c>
      <c r="B21" s="181">
        <v>15365.446696100003</v>
      </c>
      <c r="C21" s="179">
        <v>16127.24787071</v>
      </c>
      <c r="D21" s="179">
        <v>13804.646695129999</v>
      </c>
      <c r="E21" s="179">
        <v>-2322.6011755800009</v>
      </c>
      <c r="F21" s="179">
        <v>-1560.8000009700045</v>
      </c>
      <c r="G21" s="179">
        <v>-14.401720579977351</v>
      </c>
      <c r="H21" s="179">
        <v>-10.545481187765915</v>
      </c>
      <c r="I21" s="179">
        <v>-2.6911235455765592</v>
      </c>
      <c r="J21" s="221">
        <v>-10.157856337272392</v>
      </c>
      <c r="X21" s="149"/>
      <c r="Y21" s="149"/>
      <c r="Z21" s="149"/>
      <c r="AA21" s="149"/>
    </row>
    <row r="22" spans="1:27" ht="16.5">
      <c r="A22" s="119" t="s">
        <v>64</v>
      </c>
      <c r="B22" s="177">
        <v>6092.8642547999998</v>
      </c>
      <c r="C22" s="177">
        <v>5748.1089925199994</v>
      </c>
      <c r="D22" s="177">
        <v>4030.3171083400002</v>
      </c>
      <c r="E22" s="177">
        <v>-1717.7918841799992</v>
      </c>
      <c r="F22" s="177">
        <v>-2062.5471464599996</v>
      </c>
      <c r="G22" s="177">
        <v>-29.884469595398372</v>
      </c>
      <c r="H22" s="177">
        <v>-43.275301188562821</v>
      </c>
      <c r="I22" s="177">
        <v>-20.304889300105742</v>
      </c>
      <c r="J22" s="178">
        <v>-33.851848001292836</v>
      </c>
      <c r="X22" s="149"/>
      <c r="Y22" s="149"/>
      <c r="Z22" s="149"/>
      <c r="AA22" s="149"/>
    </row>
    <row r="23" spans="1:27" ht="16.5">
      <c r="A23" s="121" t="s">
        <v>104</v>
      </c>
      <c r="B23" s="177">
        <v>9272.5824413000028</v>
      </c>
      <c r="C23" s="177">
        <v>10379.13887819</v>
      </c>
      <c r="D23" s="177">
        <v>9774.3295867899997</v>
      </c>
      <c r="E23" s="177">
        <v>-604.8092914000008</v>
      </c>
      <c r="F23" s="177">
        <v>501.74714548999691</v>
      </c>
      <c r="G23" s="177">
        <v>-5.82716252762458</v>
      </c>
      <c r="H23" s="177">
        <v>13.517066594805826</v>
      </c>
      <c r="I23" s="177">
        <v>10.880769934687009</v>
      </c>
      <c r="J23" s="178">
        <v>5.4110831439493978</v>
      </c>
      <c r="X23" s="149"/>
      <c r="Y23" s="149"/>
      <c r="Z23" s="149"/>
      <c r="AA23" s="149"/>
    </row>
    <row r="24" spans="1:27" ht="16.5">
      <c r="A24" s="121" t="s">
        <v>65</v>
      </c>
      <c r="B24" s="177">
        <v>2936.2822481230028</v>
      </c>
      <c r="C24" s="219">
        <v>3260.7190331720763</v>
      </c>
      <c r="D24" s="219">
        <v>3041.6016157232425</v>
      </c>
      <c r="E24" s="219">
        <v>-219.11741744883375</v>
      </c>
      <c r="F24" s="219">
        <v>105.31936760023973</v>
      </c>
      <c r="G24" s="219">
        <v>-6.7199110140953451</v>
      </c>
      <c r="H24" s="219">
        <v>11.917306683327951</v>
      </c>
      <c r="I24" s="219">
        <v>9.2331149899383718</v>
      </c>
      <c r="J24" s="178">
        <v>3.5868271065414064</v>
      </c>
      <c r="X24" s="149"/>
      <c r="Y24" s="149"/>
      <c r="Z24" s="149"/>
      <c r="AA24" s="149"/>
    </row>
    <row r="25" spans="1:27" ht="16.5">
      <c r="A25" s="121" t="s">
        <v>103</v>
      </c>
      <c r="B25" s="177">
        <v>7030.2401825599409</v>
      </c>
      <c r="C25" s="177">
        <v>8094.00120814</v>
      </c>
      <c r="D25" s="177">
        <v>7911.2180265300003</v>
      </c>
      <c r="E25" s="177">
        <v>-182.7831816099997</v>
      </c>
      <c r="F25" s="177">
        <v>880.97784397005944</v>
      </c>
      <c r="G25" s="177">
        <v>-2.2582549336189572</v>
      </c>
      <c r="H25" s="177">
        <v>1.7292936907462604</v>
      </c>
      <c r="I25" s="177">
        <v>6.3679650230704823</v>
      </c>
      <c r="J25" s="178">
        <v>12.531262390657986</v>
      </c>
      <c r="X25" s="149"/>
      <c r="Y25" s="149"/>
      <c r="Z25" s="149"/>
      <c r="AA25" s="149"/>
    </row>
    <row r="26" spans="1:27" ht="17.25" thickBot="1">
      <c r="A26" s="127" t="s">
        <v>66</v>
      </c>
      <c r="B26" s="185">
        <v>-888.7667941971531</v>
      </c>
      <c r="C26" s="185">
        <v>-928.33995190902874</v>
      </c>
      <c r="D26" s="185">
        <v>-788.89653454658173</v>
      </c>
      <c r="E26" s="185">
        <v>139.44341736244701</v>
      </c>
      <c r="F26" s="185">
        <v>99.87025965057137</v>
      </c>
      <c r="G26" s="185">
        <v>-15.020727813738603</v>
      </c>
      <c r="H26" s="185">
        <v>8.9232489929560614</v>
      </c>
      <c r="I26" s="185">
        <v>7.8438936620804469</v>
      </c>
      <c r="J26" s="186">
        <v>-11.23694767881004</v>
      </c>
      <c r="X26" s="149"/>
      <c r="Y26" s="149"/>
      <c r="Z26" s="149"/>
      <c r="AA26" s="149"/>
    </row>
    <row r="27" spans="1:27">
      <c r="A27" s="108"/>
      <c r="B27" s="122"/>
      <c r="C27" s="122"/>
      <c r="D27" s="122"/>
      <c r="E27" s="122"/>
      <c r="F27" s="122"/>
      <c r="G27" s="122"/>
      <c r="H27" s="108"/>
      <c r="I27" s="108"/>
      <c r="J27" s="108"/>
    </row>
    <row r="28" spans="1:27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9.5" customHeight="1">
      <c r="A29" s="292" t="s">
        <v>102</v>
      </c>
      <c r="B29" s="293"/>
      <c r="C29" s="293"/>
      <c r="D29" s="293"/>
      <c r="E29" s="293"/>
      <c r="F29" s="293"/>
      <c r="G29" s="293"/>
      <c r="H29" s="293"/>
      <c r="I29" s="293"/>
      <c r="J29" s="294"/>
    </row>
    <row r="30" spans="1:27" ht="19.5" customHeight="1">
      <c r="A30" s="295"/>
      <c r="B30" s="296"/>
      <c r="C30" s="296"/>
      <c r="D30" s="296"/>
      <c r="E30" s="296"/>
      <c r="F30" s="296"/>
      <c r="G30" s="296"/>
      <c r="H30" s="296"/>
      <c r="I30" s="296"/>
      <c r="J30" s="297"/>
    </row>
    <row r="31" spans="1:27" ht="16.5">
      <c r="A31" s="140"/>
      <c r="B31" s="286" t="str">
        <f>B4</f>
        <v>N$ Million</v>
      </c>
      <c r="C31" s="288"/>
      <c r="D31" s="287"/>
      <c r="E31" s="286" t="s">
        <v>1</v>
      </c>
      <c r="F31" s="287"/>
      <c r="G31" s="144" t="s">
        <v>2</v>
      </c>
      <c r="H31" s="286" t="str">
        <f>H4</f>
        <v>Annual percentage change</v>
      </c>
      <c r="I31" s="288"/>
      <c r="J31" s="289"/>
    </row>
    <row r="32" spans="1:27" ht="17.25" thickBot="1">
      <c r="A32" s="141"/>
      <c r="B32" s="146">
        <f>B5</f>
        <v>43799</v>
      </c>
      <c r="C32" s="146">
        <f>C5</f>
        <v>44134</v>
      </c>
      <c r="D32" s="117">
        <f>D5</f>
        <v>44165</v>
      </c>
      <c r="E32" s="146" t="s">
        <v>4</v>
      </c>
      <c r="F32" s="138" t="s">
        <v>5</v>
      </c>
      <c r="G32" s="146" t="s">
        <v>4</v>
      </c>
      <c r="H32" s="118">
        <f>H5</f>
        <v>44104</v>
      </c>
      <c r="I32" s="147">
        <f>I5</f>
        <v>44134</v>
      </c>
      <c r="J32" s="136">
        <f>J5</f>
        <v>44165</v>
      </c>
    </row>
    <row r="33" spans="1:27" ht="17.25" thickTop="1">
      <c r="A33" s="142" t="s">
        <v>50</v>
      </c>
      <c r="B33" s="222">
        <v>157972.28048354044</v>
      </c>
      <c r="C33" s="223">
        <v>168670.10910519346</v>
      </c>
      <c r="D33" s="223">
        <v>169077.64849689329</v>
      </c>
      <c r="E33" s="223">
        <v>407.53939169982914</v>
      </c>
      <c r="F33" s="223">
        <v>-11105.368013352854</v>
      </c>
      <c r="G33" s="222">
        <v>0.24161921389737984</v>
      </c>
      <c r="H33" s="223">
        <v>6.8603957527052302</v>
      </c>
      <c r="I33" s="223">
        <v>7.3817108005605121</v>
      </c>
      <c r="J33" s="225">
        <v>7.0299472662926661</v>
      </c>
      <c r="X33" s="149"/>
      <c r="Y33" s="149"/>
      <c r="Z33" s="149"/>
      <c r="AA33" s="149"/>
    </row>
    <row r="34" spans="1:27" ht="16.5">
      <c r="A34" s="121" t="s">
        <v>51</v>
      </c>
      <c r="B34" s="223">
        <v>20969.116917939053</v>
      </c>
      <c r="C34" s="223">
        <v>24910.765609058391</v>
      </c>
      <c r="D34" s="223">
        <v>23884.137624935778</v>
      </c>
      <c r="E34" s="223">
        <v>-1026.6279841226133</v>
      </c>
      <c r="F34" s="223">
        <v>-2915.0207069967255</v>
      </c>
      <c r="G34" s="223">
        <v>-4.1212221263456428</v>
      </c>
      <c r="H34" s="223">
        <v>21.228568939384402</v>
      </c>
      <c r="I34" s="223">
        <v>26.51163193471244</v>
      </c>
      <c r="J34" s="225">
        <v>13.901494843127765</v>
      </c>
      <c r="X34" s="149"/>
      <c r="Y34" s="149"/>
      <c r="Z34" s="149"/>
      <c r="AA34" s="149"/>
    </row>
    <row r="35" spans="1:27" ht="16.5">
      <c r="A35" s="123" t="s">
        <v>67</v>
      </c>
      <c r="B35" s="224">
        <v>115.17855631228176</v>
      </c>
      <c r="C35" s="224">
        <v>180.84320490115795</v>
      </c>
      <c r="D35" s="224">
        <v>170.81137617115789</v>
      </c>
      <c r="E35" s="224">
        <v>-10.031828730000058</v>
      </c>
      <c r="F35" s="224">
        <v>-55.632819858876132</v>
      </c>
      <c r="G35" s="224">
        <v>-5.5472522373638924</v>
      </c>
      <c r="H35" s="224">
        <v>7.2569707896708451</v>
      </c>
      <c r="I35" s="224">
        <v>-17.303007965318173</v>
      </c>
      <c r="J35" s="226">
        <v>48.301369317427259</v>
      </c>
      <c r="X35" s="149"/>
      <c r="Y35" s="149"/>
      <c r="Z35" s="149"/>
      <c r="AA35" s="149"/>
    </row>
    <row r="36" spans="1:27" ht="16.5">
      <c r="A36" s="123" t="s">
        <v>52</v>
      </c>
      <c r="B36" s="224">
        <v>9594.0088938403096</v>
      </c>
      <c r="C36" s="224">
        <v>13676.71173509069</v>
      </c>
      <c r="D36" s="224">
        <v>13694.531676133518</v>
      </c>
      <c r="E36" s="224">
        <v>17.81994104282785</v>
      </c>
      <c r="F36" s="224">
        <v>-4100.5227822932084</v>
      </c>
      <c r="G36" s="224">
        <v>0.13029404573255476</v>
      </c>
      <c r="H36" s="224">
        <v>28.164927804461257</v>
      </c>
      <c r="I36" s="224">
        <v>31.865803987304815</v>
      </c>
      <c r="J36" s="226">
        <v>42.740452168288982</v>
      </c>
      <c r="X36" s="149"/>
      <c r="Y36" s="149"/>
      <c r="Z36" s="149"/>
      <c r="AA36" s="149"/>
    </row>
    <row r="37" spans="1:27" ht="16.5">
      <c r="A37" s="123" t="s">
        <v>68</v>
      </c>
      <c r="B37" s="224">
        <v>961.33531171999994</v>
      </c>
      <c r="C37" s="224">
        <v>626.37786735535508</v>
      </c>
      <c r="D37" s="224">
        <v>623.54086735535498</v>
      </c>
      <c r="E37" s="224">
        <v>-2.8370000000001028</v>
      </c>
      <c r="F37" s="224">
        <v>337.79444436464496</v>
      </c>
      <c r="G37" s="224">
        <v>-0.45292149481242916</v>
      </c>
      <c r="H37" s="224">
        <v>-37.234310948999074</v>
      </c>
      <c r="I37" s="224">
        <v>-37.360885780651657</v>
      </c>
      <c r="J37" s="226">
        <v>-35.138046033102711</v>
      </c>
      <c r="X37" s="149"/>
      <c r="Y37" s="149"/>
      <c r="Z37" s="149"/>
      <c r="AA37" s="149"/>
    </row>
    <row r="38" spans="1:27" ht="16.5">
      <c r="A38" s="123" t="s">
        <v>69</v>
      </c>
      <c r="B38" s="224">
        <v>10298.594156066461</v>
      </c>
      <c r="C38" s="224">
        <v>10426.832801711189</v>
      </c>
      <c r="D38" s="224">
        <v>9395.2537052757489</v>
      </c>
      <c r="E38" s="224">
        <v>-1031.5790964354401</v>
      </c>
      <c r="F38" s="224">
        <v>903.34045079071257</v>
      </c>
      <c r="G38" s="224">
        <v>-9.8935037710218552</v>
      </c>
      <c r="H38" s="224">
        <v>20.212503988356971</v>
      </c>
      <c r="I38" s="224">
        <v>28.724038825899896</v>
      </c>
      <c r="J38" s="226">
        <v>-8.7714928571934649</v>
      </c>
      <c r="X38" s="149"/>
      <c r="Y38" s="149"/>
      <c r="Z38" s="149"/>
      <c r="AA38" s="149"/>
    </row>
    <row r="39" spans="1:27" ht="16.5">
      <c r="A39" s="121" t="s">
        <v>55</v>
      </c>
      <c r="B39" s="223">
        <v>137003.1635656014</v>
      </c>
      <c r="C39" s="223">
        <v>143759.34349613509</v>
      </c>
      <c r="D39" s="223">
        <v>145193.51087195752</v>
      </c>
      <c r="E39" s="223">
        <v>1434.1673758224351</v>
      </c>
      <c r="F39" s="223">
        <v>-8190.347306356125</v>
      </c>
      <c r="G39" s="223">
        <v>0.99761680941523423</v>
      </c>
      <c r="H39" s="223">
        <v>4.8637952416190586</v>
      </c>
      <c r="I39" s="223">
        <v>4.6399396849466683</v>
      </c>
      <c r="J39" s="225">
        <v>5.9782176507437583</v>
      </c>
      <c r="X39" s="149"/>
      <c r="Y39" s="149"/>
      <c r="Z39" s="149"/>
      <c r="AA39" s="149"/>
    </row>
    <row r="40" spans="1:27" ht="16.5">
      <c r="A40" s="123" t="s">
        <v>70</v>
      </c>
      <c r="B40" s="224">
        <v>4021.0299554977191</v>
      </c>
      <c r="C40" s="224">
        <v>4794.9189461788419</v>
      </c>
      <c r="D40" s="224">
        <v>4628.8932815288426</v>
      </c>
      <c r="E40" s="224">
        <v>-166.02566464999927</v>
      </c>
      <c r="F40" s="224">
        <v>-607.86332603112351</v>
      </c>
      <c r="G40" s="224">
        <v>-3.4625332881238364</v>
      </c>
      <c r="H40" s="224">
        <v>-8.4198704050534445</v>
      </c>
      <c r="I40" s="224">
        <v>4.2652418165559425</v>
      </c>
      <c r="J40" s="226">
        <v>15.117105138697795</v>
      </c>
      <c r="X40" s="149"/>
      <c r="Y40" s="149"/>
      <c r="Z40" s="149"/>
      <c r="AA40" s="149"/>
    </row>
    <row r="41" spans="1:27" ht="16.5">
      <c r="A41" s="123" t="s">
        <v>57</v>
      </c>
      <c r="B41" s="224">
        <v>23431.763751199756</v>
      </c>
      <c r="C41" s="224">
        <v>29780.995566306243</v>
      </c>
      <c r="D41" s="224">
        <v>30043.85575954205</v>
      </c>
      <c r="E41" s="224">
        <v>262.86019323580695</v>
      </c>
      <c r="F41" s="224">
        <v>-6612.0920083422934</v>
      </c>
      <c r="G41" s="224">
        <v>0.88264407632230757</v>
      </c>
      <c r="H41" s="224">
        <v>27.326358961625957</v>
      </c>
      <c r="I41" s="224">
        <v>27.572440903688673</v>
      </c>
      <c r="J41" s="226">
        <v>28.218498951039237</v>
      </c>
      <c r="X41" s="149"/>
      <c r="Y41" s="149"/>
      <c r="Z41" s="149"/>
      <c r="AA41" s="149"/>
    </row>
    <row r="42" spans="1:27" ht="16.5">
      <c r="A42" s="123" t="s">
        <v>10</v>
      </c>
      <c r="B42" s="224">
        <v>6278.6539362698741</v>
      </c>
      <c r="C42" s="224">
        <v>4978.4962878606448</v>
      </c>
      <c r="D42" s="224">
        <v>5171.1241135431446</v>
      </c>
      <c r="E42" s="224">
        <v>192.62782568249986</v>
      </c>
      <c r="F42" s="224">
        <v>1107.5298227267294</v>
      </c>
      <c r="G42" s="224">
        <v>3.8691969330618008</v>
      </c>
      <c r="H42" s="224">
        <v>-2.702386617602869</v>
      </c>
      <c r="I42" s="224">
        <v>-22.529322294772243</v>
      </c>
      <c r="J42" s="226">
        <v>-17.639606099786249</v>
      </c>
      <c r="X42" s="149"/>
      <c r="Y42" s="149"/>
      <c r="Z42" s="149"/>
      <c r="AA42" s="149"/>
    </row>
    <row r="43" spans="1:27" ht="16.5">
      <c r="A43" s="123" t="s">
        <v>71</v>
      </c>
      <c r="B43" s="224">
        <v>384.9302007</v>
      </c>
      <c r="C43" s="224">
        <v>95.806212320000014</v>
      </c>
      <c r="D43" s="224">
        <v>246.13213400000001</v>
      </c>
      <c r="E43" s="224">
        <v>150.32592167999999</v>
      </c>
      <c r="F43" s="224">
        <v>138.79806669999999</v>
      </c>
      <c r="G43" s="224">
        <v>156.90623607778173</v>
      </c>
      <c r="H43" s="224">
        <v>-71.374455339438413</v>
      </c>
      <c r="I43" s="224">
        <v>-76.916519494045119</v>
      </c>
      <c r="J43" s="226">
        <v>-36.057983096050691</v>
      </c>
      <c r="X43" s="149"/>
      <c r="Y43" s="149"/>
      <c r="Z43" s="149"/>
      <c r="AA43" s="149"/>
    </row>
    <row r="44" spans="1:27" ht="16.5">
      <c r="A44" s="123" t="s">
        <v>12</v>
      </c>
      <c r="B44" s="224">
        <v>1195.8389507276352</v>
      </c>
      <c r="C44" s="224">
        <v>395.50359641464496</v>
      </c>
      <c r="D44" s="224">
        <v>317.98726040464493</v>
      </c>
      <c r="E44" s="224">
        <v>-77.516336010000032</v>
      </c>
      <c r="F44" s="224">
        <v>877.85169032299018</v>
      </c>
      <c r="G44" s="224">
        <v>-19.599401045327554</v>
      </c>
      <c r="H44" s="224">
        <v>-65.389934010287675</v>
      </c>
      <c r="I44" s="224">
        <v>-69.315955246518286</v>
      </c>
      <c r="J44" s="226">
        <v>-73.408855748413401</v>
      </c>
      <c r="X44" s="149"/>
      <c r="Y44" s="149"/>
      <c r="Z44" s="149"/>
      <c r="AA44" s="149"/>
    </row>
    <row r="45" spans="1:27" ht="16.5">
      <c r="A45" s="123" t="s">
        <v>72</v>
      </c>
      <c r="B45" s="224">
        <v>43815.532144544755</v>
      </c>
      <c r="C45" s="224">
        <v>43816.303916947225</v>
      </c>
      <c r="D45" s="224">
        <v>44471.592348025777</v>
      </c>
      <c r="E45" s="224">
        <v>655.28843107855209</v>
      </c>
      <c r="F45" s="224">
        <v>-656.06020348102174</v>
      </c>
      <c r="G45" s="224">
        <v>1.4955356168804883</v>
      </c>
      <c r="H45" s="224">
        <v>-1.4336884562370642</v>
      </c>
      <c r="I45" s="224">
        <v>-0.12582962533677744</v>
      </c>
      <c r="J45" s="226">
        <v>1.4973233722615191</v>
      </c>
      <c r="X45" s="149"/>
      <c r="Y45" s="149"/>
      <c r="Z45" s="149"/>
      <c r="AA45" s="149"/>
    </row>
    <row r="46" spans="1:27" ht="16.5">
      <c r="A46" s="123" t="s">
        <v>14</v>
      </c>
      <c r="B46" s="224">
        <v>57875.414626661659</v>
      </c>
      <c r="C46" s="224">
        <v>59897.318970107503</v>
      </c>
      <c r="D46" s="224">
        <v>60313.925974913058</v>
      </c>
      <c r="E46" s="224">
        <v>416.60700480555533</v>
      </c>
      <c r="F46" s="224">
        <v>-2438.5113482513989</v>
      </c>
      <c r="G46" s="224">
        <v>0.69553531271320423</v>
      </c>
      <c r="H46" s="224">
        <v>4.9704112370845479</v>
      </c>
      <c r="I46" s="224">
        <v>4.2783888890599542</v>
      </c>
      <c r="J46" s="226">
        <v>4.213380351538845</v>
      </c>
      <c r="X46" s="149"/>
      <c r="Y46" s="149"/>
      <c r="Z46" s="149"/>
      <c r="AA46" s="149"/>
    </row>
    <row r="47" spans="1:27" ht="16.5">
      <c r="A47" s="124"/>
      <c r="B47" s="223"/>
      <c r="C47" s="223"/>
      <c r="D47" s="223"/>
      <c r="E47" s="223"/>
      <c r="F47" s="223"/>
      <c r="G47" s="223"/>
      <c r="H47" s="223"/>
      <c r="I47" s="223"/>
      <c r="J47" s="225"/>
      <c r="X47" s="149"/>
      <c r="Y47" s="149"/>
      <c r="Z47" s="149"/>
      <c r="AA47" s="149"/>
    </row>
    <row r="48" spans="1:27" ht="16.5">
      <c r="A48" s="121" t="s">
        <v>59</v>
      </c>
      <c r="B48" s="223">
        <v>157972.27997168698</v>
      </c>
      <c r="C48" s="223">
        <v>168670.10898966194</v>
      </c>
      <c r="D48" s="223">
        <v>169077.6483632919</v>
      </c>
      <c r="E48" s="223">
        <v>407.5393736299593</v>
      </c>
      <c r="F48" s="223">
        <v>-11105.368391604919</v>
      </c>
      <c r="G48" s="223">
        <v>0.2416192033497282</v>
      </c>
      <c r="H48" s="223">
        <v>6.8603960222138198</v>
      </c>
      <c r="I48" s="223">
        <v>7.3817109489290971</v>
      </c>
      <c r="J48" s="225">
        <v>7.0299475285128068</v>
      </c>
      <c r="X48" s="149"/>
      <c r="Y48" s="149"/>
      <c r="Z48" s="149"/>
      <c r="AA48" s="149"/>
    </row>
    <row r="49" spans="1:27" ht="16.5">
      <c r="A49" s="121" t="s">
        <v>73</v>
      </c>
      <c r="B49" s="223">
        <v>6551.4340854700004</v>
      </c>
      <c r="C49" s="223">
        <v>7072.2540995500012</v>
      </c>
      <c r="D49" s="223">
        <v>6953.5867597400002</v>
      </c>
      <c r="E49" s="223">
        <v>-118.66733981000107</v>
      </c>
      <c r="F49" s="223">
        <v>-402.15267426999981</v>
      </c>
      <c r="G49" s="223">
        <v>-1.6779281137190907</v>
      </c>
      <c r="H49" s="223">
        <v>-1.3799435727581937</v>
      </c>
      <c r="I49" s="223">
        <v>17.472553006652646</v>
      </c>
      <c r="J49" s="225">
        <v>6.138391518918084</v>
      </c>
      <c r="X49" s="149"/>
      <c r="Y49" s="149"/>
      <c r="Z49" s="149"/>
      <c r="AA49" s="149"/>
    </row>
    <row r="50" spans="1:27" ht="16.5">
      <c r="A50" s="123" t="s">
        <v>52</v>
      </c>
      <c r="B50" s="224">
        <v>3811.7269543699999</v>
      </c>
      <c r="C50" s="224">
        <v>4281.0340989200004</v>
      </c>
      <c r="D50" s="224">
        <v>4275.2180322599997</v>
      </c>
      <c r="E50" s="224">
        <v>-5.8160666600006152</v>
      </c>
      <c r="F50" s="224">
        <v>-463.49107788999981</v>
      </c>
      <c r="G50" s="224">
        <v>-0.13585658337707684</v>
      </c>
      <c r="H50" s="224">
        <v>-5.192432613701456</v>
      </c>
      <c r="I50" s="224">
        <v>18.528233247132846</v>
      </c>
      <c r="J50" s="226">
        <v>12.159608582630099</v>
      </c>
      <c r="X50" s="149"/>
      <c r="Y50" s="149"/>
      <c r="Z50" s="149"/>
      <c r="AA50" s="149"/>
    </row>
    <row r="51" spans="1:27" ht="16.5">
      <c r="A51" s="123" t="s">
        <v>74</v>
      </c>
      <c r="B51" s="224">
        <v>457.09299492000002</v>
      </c>
      <c r="C51" s="224">
        <v>451.25278931999998</v>
      </c>
      <c r="D51" s="224">
        <v>451.33599752999999</v>
      </c>
      <c r="E51" s="224">
        <v>8.3208210000009331E-2</v>
      </c>
      <c r="F51" s="224">
        <v>5.7569973900000377</v>
      </c>
      <c r="G51" s="224">
        <v>1.8439378541117435E-2</v>
      </c>
      <c r="H51" s="224">
        <v>-18.462583433962877</v>
      </c>
      <c r="I51" s="224">
        <v>-0.55490825428353219</v>
      </c>
      <c r="J51" s="226">
        <v>-1.2594805551565287</v>
      </c>
      <c r="X51" s="149"/>
      <c r="Y51" s="149"/>
      <c r="Z51" s="149"/>
      <c r="AA51" s="149"/>
    </row>
    <row r="52" spans="1:27" ht="16.5">
      <c r="A52" s="123" t="s">
        <v>68</v>
      </c>
      <c r="B52" s="224">
        <v>774.17154742000002</v>
      </c>
      <c r="C52" s="224">
        <v>814.89116444000001</v>
      </c>
      <c r="D52" s="224">
        <v>758.94678582999995</v>
      </c>
      <c r="E52" s="224">
        <v>-55.944378610000058</v>
      </c>
      <c r="F52" s="224">
        <v>15.224761590000071</v>
      </c>
      <c r="G52" s="224">
        <v>-6.8652577241336843</v>
      </c>
      <c r="H52" s="224">
        <v>-5.0793764133052264</v>
      </c>
      <c r="I52" s="224">
        <v>55.504933367687755</v>
      </c>
      <c r="J52" s="226">
        <v>-1.9665875916956708</v>
      </c>
      <c r="X52" s="149"/>
      <c r="Y52" s="149"/>
      <c r="Z52" s="149"/>
      <c r="AA52" s="149"/>
    </row>
    <row r="53" spans="1:27" ht="16.5">
      <c r="A53" s="123" t="s">
        <v>75</v>
      </c>
      <c r="B53" s="224">
        <v>1508.44258876</v>
      </c>
      <c r="C53" s="224">
        <v>1525.07604687</v>
      </c>
      <c r="D53" s="224">
        <v>1468.08594412</v>
      </c>
      <c r="E53" s="224">
        <v>-56.990102750000005</v>
      </c>
      <c r="F53" s="224">
        <v>40.356644640000013</v>
      </c>
      <c r="G53" s="224">
        <v>-3.7368695723051957</v>
      </c>
      <c r="H53" s="224">
        <v>21.900404721973061</v>
      </c>
      <c r="I53" s="224">
        <v>6.5950376873592802</v>
      </c>
      <c r="J53" s="226">
        <v>-2.6753848599020813</v>
      </c>
      <c r="X53" s="149"/>
      <c r="Y53" s="149"/>
      <c r="Z53" s="149"/>
      <c r="AA53" s="149"/>
    </row>
    <row r="54" spans="1:27" ht="16.5">
      <c r="A54" s="121" t="s">
        <v>76</v>
      </c>
      <c r="B54" s="223">
        <v>151420.84588621696</v>
      </c>
      <c r="C54" s="223">
        <v>161597.85489011195</v>
      </c>
      <c r="D54" s="223">
        <v>162124.06160355191</v>
      </c>
      <c r="E54" s="223">
        <v>526.20671343995491</v>
      </c>
      <c r="F54" s="223">
        <v>-10703.215717334941</v>
      </c>
      <c r="G54" s="223">
        <v>0.32562728867766566</v>
      </c>
      <c r="H54" s="223">
        <v>7.295641061365842</v>
      </c>
      <c r="I54" s="223">
        <v>6.979536959008243</v>
      </c>
      <c r="J54" s="225">
        <v>7.0685219427302002</v>
      </c>
      <c r="X54" s="149"/>
      <c r="Y54" s="149"/>
      <c r="Z54" s="149"/>
      <c r="AA54" s="149"/>
    </row>
    <row r="55" spans="1:27" ht="16.5">
      <c r="A55" s="121" t="s">
        <v>77</v>
      </c>
      <c r="B55" s="223">
        <v>113558.65686881775</v>
      </c>
      <c r="C55" s="223">
        <v>124478.26886010864</v>
      </c>
      <c r="D55" s="223">
        <v>123411.03121894614</v>
      </c>
      <c r="E55" s="223">
        <v>-1067.2376411625009</v>
      </c>
      <c r="F55" s="223">
        <v>-9852.3743501283898</v>
      </c>
      <c r="G55" s="223">
        <v>-0.8573686402739753</v>
      </c>
      <c r="H55" s="223">
        <v>11.393345781504948</v>
      </c>
      <c r="I55" s="223">
        <v>11.3959483773519</v>
      </c>
      <c r="J55" s="225">
        <v>8.676022261790024</v>
      </c>
      <c r="X55" s="149"/>
      <c r="Y55" s="149"/>
      <c r="Z55" s="149"/>
      <c r="AA55" s="149"/>
    </row>
    <row r="56" spans="1:27" ht="15">
      <c r="A56" s="125" t="s">
        <v>78</v>
      </c>
      <c r="B56" s="224">
        <v>54675.870542698656</v>
      </c>
      <c r="C56" s="224">
        <v>59935.644514042157</v>
      </c>
      <c r="D56" s="224">
        <v>59867.931146833434</v>
      </c>
      <c r="E56" s="224">
        <v>-67.713367208722048</v>
      </c>
      <c r="F56" s="224">
        <v>-5192.0606041347783</v>
      </c>
      <c r="G56" s="224">
        <v>-0.11297678995151728</v>
      </c>
      <c r="H56" s="224">
        <v>16.647396843745099</v>
      </c>
      <c r="I56" s="224">
        <v>12.832532618408806</v>
      </c>
      <c r="J56" s="226">
        <v>9.4960730439217969</v>
      </c>
      <c r="X56" s="149"/>
      <c r="Y56" s="149"/>
      <c r="Z56" s="149"/>
      <c r="AA56" s="149"/>
    </row>
    <row r="57" spans="1:27" ht="15">
      <c r="A57" s="125" t="s">
        <v>75</v>
      </c>
      <c r="B57" s="224">
        <v>58882.786326119094</v>
      </c>
      <c r="C57" s="224">
        <v>64542.624346066485</v>
      </c>
      <c r="D57" s="224">
        <v>63543.100072112706</v>
      </c>
      <c r="E57" s="224">
        <v>-999.5242739537789</v>
      </c>
      <c r="F57" s="224">
        <v>-4660.3137459936115</v>
      </c>
      <c r="G57" s="224">
        <v>-1.5486266387224958</v>
      </c>
      <c r="H57" s="224">
        <v>6.784705343598759</v>
      </c>
      <c r="I57" s="224">
        <v>10.094280821322599</v>
      </c>
      <c r="J57" s="226">
        <v>7.9145604968194192</v>
      </c>
      <c r="X57" s="149"/>
      <c r="Y57" s="149"/>
      <c r="Z57" s="149"/>
      <c r="AA57" s="149"/>
    </row>
    <row r="58" spans="1:27" ht="16.5">
      <c r="A58" s="121" t="s">
        <v>79</v>
      </c>
      <c r="B58" s="223">
        <v>2740.3972026800002</v>
      </c>
      <c r="C58" s="223">
        <v>4310.5162739500001</v>
      </c>
      <c r="D58" s="223">
        <v>4183.3915710000001</v>
      </c>
      <c r="E58" s="223">
        <v>-127.12470295000003</v>
      </c>
      <c r="F58" s="223">
        <v>-1442.9943683199999</v>
      </c>
      <c r="G58" s="223">
        <v>-2.9491758033314994</v>
      </c>
      <c r="H58" s="223">
        <v>44.083255230993728</v>
      </c>
      <c r="I58" s="223">
        <v>46.288089083337724</v>
      </c>
      <c r="J58" s="225">
        <v>52.656394733902374</v>
      </c>
      <c r="X58" s="149"/>
      <c r="Y58" s="149"/>
      <c r="Z58" s="149"/>
      <c r="AA58" s="149"/>
    </row>
    <row r="59" spans="1:27" ht="16.5">
      <c r="A59" s="121" t="s">
        <v>80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5">
        <v>0</v>
      </c>
      <c r="X59" s="149"/>
      <c r="Y59" s="149"/>
      <c r="Z59" s="149"/>
      <c r="AA59" s="149"/>
    </row>
    <row r="60" spans="1:27" ht="16.5">
      <c r="A60" s="121" t="s">
        <v>81</v>
      </c>
      <c r="B60" s="223">
        <v>28522.125434789996</v>
      </c>
      <c r="C60" s="223">
        <v>24366.259095279995</v>
      </c>
      <c r="D60" s="223">
        <v>24081.562595299998</v>
      </c>
      <c r="E60" s="223">
        <v>-284.69649997999659</v>
      </c>
      <c r="F60" s="223">
        <v>4440.5628394899977</v>
      </c>
      <c r="G60" s="223">
        <v>-1.1684046322693291</v>
      </c>
      <c r="H60" s="223">
        <v>-18.665778170186783</v>
      </c>
      <c r="I60" s="223">
        <v>-20.10362668358313</v>
      </c>
      <c r="J60" s="225">
        <v>-15.568835673352737</v>
      </c>
      <c r="X60" s="149"/>
      <c r="Y60" s="149"/>
      <c r="Z60" s="149"/>
      <c r="AA60" s="149"/>
    </row>
    <row r="61" spans="1:27" ht="16.5">
      <c r="A61" s="121" t="s">
        <v>82</v>
      </c>
      <c r="B61" s="223">
        <v>2099.2381670300001</v>
      </c>
      <c r="C61" s="223">
        <v>2317.4689618200005</v>
      </c>
      <c r="D61" s="223">
        <v>2311.2660663199999</v>
      </c>
      <c r="E61" s="223">
        <v>-6.2028955000005226</v>
      </c>
      <c r="F61" s="223">
        <v>-212.02789928999982</v>
      </c>
      <c r="G61" s="223">
        <v>-0.26765819099165356</v>
      </c>
      <c r="H61" s="223">
        <v>8.4818256984683984</v>
      </c>
      <c r="I61" s="223">
        <v>4.1640796466467975</v>
      </c>
      <c r="J61" s="225">
        <v>10.100230770383561</v>
      </c>
      <c r="X61" s="149"/>
      <c r="Y61" s="149"/>
      <c r="Z61" s="149"/>
      <c r="AA61" s="149"/>
    </row>
    <row r="62" spans="1:27" ht="16.5">
      <c r="A62" s="121" t="s">
        <v>83</v>
      </c>
      <c r="B62" s="223">
        <v>62.220778039999999</v>
      </c>
      <c r="C62" s="223">
        <v>67.093000000000004</v>
      </c>
      <c r="D62" s="223">
        <v>67.206000000000003</v>
      </c>
      <c r="E62" s="223">
        <v>0.11299999999999955</v>
      </c>
      <c r="F62" s="223">
        <v>-4.9852219600000041</v>
      </c>
      <c r="G62" s="223">
        <v>0.16842293532857866</v>
      </c>
      <c r="H62" s="223">
        <v>-74.963993890563501</v>
      </c>
      <c r="I62" s="223">
        <v>7.8305384687857611</v>
      </c>
      <c r="J62" s="225">
        <v>8.0121498268554916</v>
      </c>
      <c r="X62" s="149"/>
      <c r="Y62" s="149"/>
      <c r="Z62" s="149"/>
      <c r="AA62" s="149"/>
    </row>
    <row r="63" spans="1:27" ht="16.5">
      <c r="A63" s="121" t="s">
        <v>68</v>
      </c>
      <c r="B63" s="223">
        <v>8.4594234400000001</v>
      </c>
      <c r="C63" s="223">
        <v>8.8738292300000019</v>
      </c>
      <c r="D63" s="223">
        <v>9.0371416999999994</v>
      </c>
      <c r="E63" s="223">
        <v>0.16331246999999749</v>
      </c>
      <c r="F63" s="223">
        <v>-0.57771825999999926</v>
      </c>
      <c r="G63" s="223">
        <v>1.8403832862580032</v>
      </c>
      <c r="H63" s="223">
        <v>-72.482879591058094</v>
      </c>
      <c r="I63" s="223">
        <v>5.325284285255492</v>
      </c>
      <c r="J63" s="225">
        <v>6.82928646494139</v>
      </c>
      <c r="X63" s="149"/>
      <c r="Y63" s="149"/>
      <c r="Z63" s="149"/>
      <c r="AA63" s="149"/>
    </row>
    <row r="64" spans="1:27" ht="16.5">
      <c r="A64" s="121" t="s">
        <v>84</v>
      </c>
      <c r="B64" s="223">
        <v>212.61463000000001</v>
      </c>
      <c r="C64" s="223">
        <v>274.04606999999999</v>
      </c>
      <c r="D64" s="223">
        <v>409.82807000000003</v>
      </c>
      <c r="E64" s="223">
        <v>135.78200000000004</v>
      </c>
      <c r="F64" s="223">
        <v>-197.21344000000002</v>
      </c>
      <c r="G64" s="223">
        <v>49.547143660918067</v>
      </c>
      <c r="H64" s="223">
        <v>15.183195027115005</v>
      </c>
      <c r="I64" s="223">
        <v>68.17215169391028</v>
      </c>
      <c r="J64" s="225">
        <v>92.756288690011615</v>
      </c>
      <c r="X64" s="149"/>
      <c r="Y64" s="149"/>
      <c r="Z64" s="149"/>
      <c r="AA64" s="149"/>
    </row>
    <row r="65" spans="1:27" ht="16.5">
      <c r="A65" s="121" t="s">
        <v>126</v>
      </c>
      <c r="B65" s="223">
        <v>20874.438018159992</v>
      </c>
      <c r="C65" s="223">
        <v>21952.91846171</v>
      </c>
      <c r="D65" s="223">
        <v>22185.684432210001</v>
      </c>
      <c r="E65" s="223">
        <v>232.76597050000055</v>
      </c>
      <c r="F65" s="223">
        <v>-1311.2464140500088</v>
      </c>
      <c r="G65" s="223">
        <v>1.0602962467427091</v>
      </c>
      <c r="H65" s="223">
        <v>5.3483532956090301</v>
      </c>
      <c r="I65" s="223">
        <v>5.1839167460224331</v>
      </c>
      <c r="J65" s="225">
        <v>6.2815890559988929</v>
      </c>
      <c r="X65" s="149"/>
      <c r="Y65" s="149"/>
      <c r="Z65" s="149"/>
      <c r="AA65" s="149"/>
    </row>
    <row r="66" spans="1:27" ht="17.25" thickBot="1">
      <c r="A66" s="121" t="s">
        <v>66</v>
      </c>
      <c r="B66" s="228">
        <v>-16657.304636740802</v>
      </c>
      <c r="C66" s="232">
        <v>-16177.589661986718</v>
      </c>
      <c r="D66" s="232">
        <v>-14534.945491924254</v>
      </c>
      <c r="E66" s="232">
        <v>1642.6441700624637</v>
      </c>
      <c r="F66" s="232">
        <v>-2122.359144816548</v>
      </c>
      <c r="G66" s="232">
        <v>-10.153825164216315</v>
      </c>
      <c r="H66" s="232">
        <v>-6.9844838880292031</v>
      </c>
      <c r="I66" s="232">
        <v>-7.3575540361245544</v>
      </c>
      <c r="J66" s="233">
        <v>-12.741311941520763</v>
      </c>
      <c r="X66" s="149"/>
      <c r="Y66" s="149"/>
      <c r="Z66" s="149"/>
      <c r="AA66" s="149"/>
    </row>
    <row r="67" spans="1:27">
      <c r="A67" s="234"/>
      <c r="B67" s="126"/>
      <c r="C67" s="126"/>
      <c r="D67" s="126"/>
      <c r="E67" s="126"/>
      <c r="F67" s="126"/>
      <c r="G67" s="126"/>
      <c r="H67" s="110"/>
      <c r="I67" s="110"/>
      <c r="J67" s="110"/>
    </row>
    <row r="68" spans="1:27" ht="13.5" thickBot="1">
      <c r="A68" s="110"/>
      <c r="B68" s="126"/>
      <c r="C68" s="126"/>
      <c r="D68" s="126"/>
      <c r="E68" s="126"/>
      <c r="F68" s="126"/>
      <c r="G68" s="126"/>
      <c r="H68" s="110"/>
      <c r="I68" s="110"/>
      <c r="J68" s="110"/>
    </row>
    <row r="69" spans="1:27">
      <c r="A69" s="292" t="s">
        <v>124</v>
      </c>
      <c r="B69" s="293"/>
      <c r="C69" s="293"/>
      <c r="D69" s="293"/>
      <c r="E69" s="293"/>
      <c r="F69" s="293"/>
      <c r="G69" s="293"/>
      <c r="H69" s="293"/>
      <c r="I69" s="293"/>
      <c r="J69" s="294"/>
    </row>
    <row r="70" spans="1:27" ht="19.5" customHeight="1">
      <c r="A70" s="295"/>
      <c r="B70" s="296"/>
      <c r="C70" s="296"/>
      <c r="D70" s="296"/>
      <c r="E70" s="296"/>
      <c r="F70" s="296"/>
      <c r="G70" s="296"/>
      <c r="H70" s="296"/>
      <c r="I70" s="296"/>
      <c r="J70" s="297"/>
    </row>
    <row r="71" spans="1:27" ht="19.5" customHeight="1">
      <c r="A71" s="140"/>
      <c r="B71" s="286" t="str">
        <f>B4</f>
        <v>N$ Million</v>
      </c>
      <c r="C71" s="288"/>
      <c r="D71" s="287"/>
      <c r="E71" s="286" t="s">
        <v>1</v>
      </c>
      <c r="F71" s="287"/>
      <c r="G71" s="143" t="s">
        <v>2</v>
      </c>
      <c r="H71" s="286" t="str">
        <f>H4</f>
        <v>Annual percentage change</v>
      </c>
      <c r="I71" s="288"/>
      <c r="J71" s="289"/>
    </row>
    <row r="72" spans="1:27" ht="17.25" thickBot="1">
      <c r="A72" s="141"/>
      <c r="B72" s="139">
        <f>B5</f>
        <v>43799</v>
      </c>
      <c r="C72" s="139">
        <f>C5</f>
        <v>44134</v>
      </c>
      <c r="D72" s="146">
        <f>D5</f>
        <v>44165</v>
      </c>
      <c r="E72" s="146" t="s">
        <v>4</v>
      </c>
      <c r="F72" s="138" t="s">
        <v>5</v>
      </c>
      <c r="G72" s="146" t="s">
        <v>4</v>
      </c>
      <c r="H72" s="139">
        <f>H5</f>
        <v>44104</v>
      </c>
      <c r="I72" s="139">
        <f>I5</f>
        <v>44134</v>
      </c>
      <c r="J72" s="148">
        <f>J5</f>
        <v>44165</v>
      </c>
    </row>
    <row r="73" spans="1:27" ht="17.25" thickTop="1">
      <c r="A73" s="121" t="s">
        <v>50</v>
      </c>
      <c r="B73" s="223">
        <v>167486.9946591456</v>
      </c>
      <c r="C73" s="223">
        <v>179932.2045655956</v>
      </c>
      <c r="D73" s="223">
        <v>179464.61466714786</v>
      </c>
      <c r="E73" s="223">
        <v>-467.58989844773896</v>
      </c>
      <c r="F73" s="223">
        <v>-11977.620008002268</v>
      </c>
      <c r="G73" s="223">
        <v>-0.25987004359593868</v>
      </c>
      <c r="H73" s="223">
        <v>7.6117522274529392</v>
      </c>
      <c r="I73" s="223">
        <v>7.5382473660901184</v>
      </c>
      <c r="J73" s="225">
        <v>7.1513731751996943</v>
      </c>
    </row>
    <row r="74" spans="1:27" ht="16.5">
      <c r="A74" s="121" t="s">
        <v>6</v>
      </c>
      <c r="B74" s="223">
        <v>41138.626986291907</v>
      </c>
      <c r="C74" s="223">
        <v>48937.969485259353</v>
      </c>
      <c r="D74" s="223">
        <v>44337.35564822919</v>
      </c>
      <c r="E74" s="223">
        <v>-4600.6138370301633</v>
      </c>
      <c r="F74" s="223">
        <v>-3198.7286619372826</v>
      </c>
      <c r="G74" s="223">
        <v>-9.400908712438337</v>
      </c>
      <c r="H74" s="223">
        <v>10.100446064710894</v>
      </c>
      <c r="I74" s="223">
        <v>13.212840917291672</v>
      </c>
      <c r="J74" s="225">
        <v>7.7754871668496577</v>
      </c>
      <c r="X74" s="149"/>
      <c r="Y74" s="149"/>
      <c r="Z74" s="149"/>
      <c r="AA74" s="149"/>
    </row>
    <row r="75" spans="1:27" ht="16.5">
      <c r="A75" s="121" t="s">
        <v>7</v>
      </c>
      <c r="B75" s="223">
        <v>126348.36767285368</v>
      </c>
      <c r="C75" s="223">
        <v>130994.23508033626</v>
      </c>
      <c r="D75" s="223">
        <v>135127.25901891867</v>
      </c>
      <c r="E75" s="223">
        <v>4133.0239385824098</v>
      </c>
      <c r="F75" s="223">
        <v>-8778.8913460649928</v>
      </c>
      <c r="G75" s="223">
        <v>3.1551189531720212</v>
      </c>
      <c r="H75" s="223">
        <v>6.8207413890140742</v>
      </c>
      <c r="I75" s="223">
        <v>5.5615571076882873</v>
      </c>
      <c r="J75" s="225">
        <v>6.9481636429175211</v>
      </c>
      <c r="X75" s="149"/>
      <c r="Y75" s="149"/>
      <c r="Z75" s="149"/>
      <c r="AA75" s="149"/>
    </row>
    <row r="76" spans="1:27" ht="16.5">
      <c r="A76" s="107" t="s">
        <v>85</v>
      </c>
      <c r="B76" s="224">
        <v>16715.263423479755</v>
      </c>
      <c r="C76" s="224">
        <v>21715.417611966244</v>
      </c>
      <c r="D76" s="224">
        <v>24508.165597902051</v>
      </c>
      <c r="E76" s="224">
        <v>2792.7479859358064</v>
      </c>
      <c r="F76" s="224">
        <v>-7792.9021744222955</v>
      </c>
      <c r="G76" s="224">
        <v>12.86066902253296</v>
      </c>
      <c r="H76" s="224">
        <v>49.091201747423611</v>
      </c>
      <c r="I76" s="224">
        <v>49.048687009789518</v>
      </c>
      <c r="J76" s="226">
        <v>46.621473900768365</v>
      </c>
      <c r="X76" s="149"/>
      <c r="Y76" s="149"/>
      <c r="Z76" s="149"/>
      <c r="AA76" s="149"/>
    </row>
    <row r="77" spans="1:27" ht="16.5">
      <c r="A77" s="121" t="s">
        <v>86</v>
      </c>
      <c r="B77" s="223">
        <v>109633.10424937392</v>
      </c>
      <c r="C77" s="223">
        <v>109278.81746837002</v>
      </c>
      <c r="D77" s="223">
        <v>110619.09342101662</v>
      </c>
      <c r="E77" s="223">
        <v>1340.2759526465961</v>
      </c>
      <c r="F77" s="223">
        <v>-985.98917164269369</v>
      </c>
      <c r="G77" s="223">
        <v>1.2264736970040104</v>
      </c>
      <c r="H77" s="223">
        <v>0.76276815888382998</v>
      </c>
      <c r="I77" s="223">
        <v>-0.22331624440977293</v>
      </c>
      <c r="J77" s="225">
        <v>0.89935351041410172</v>
      </c>
      <c r="X77" s="149"/>
      <c r="Y77" s="149"/>
      <c r="Z77" s="149"/>
      <c r="AA77" s="149"/>
    </row>
    <row r="78" spans="1:27" ht="16.5">
      <c r="A78" s="111" t="s">
        <v>10</v>
      </c>
      <c r="B78" s="224">
        <v>6278.6549372698737</v>
      </c>
      <c r="C78" s="224">
        <v>4978.4972888606444</v>
      </c>
      <c r="D78" s="224">
        <v>5171.1251145431443</v>
      </c>
      <c r="E78" s="224">
        <v>192.62782568249986</v>
      </c>
      <c r="F78" s="224">
        <v>1107.5298227267294</v>
      </c>
      <c r="G78" s="224">
        <v>3.8691961551029266</v>
      </c>
      <c r="H78" s="224">
        <v>-2.7023861527363522</v>
      </c>
      <c r="I78" s="224">
        <v>-22.529318785465719</v>
      </c>
      <c r="J78" s="226">
        <v>-17.639603287520572</v>
      </c>
      <c r="X78" s="149"/>
      <c r="Y78" s="149"/>
      <c r="Z78" s="149"/>
      <c r="AA78" s="149"/>
    </row>
    <row r="79" spans="1:27" ht="16.5">
      <c r="A79" s="111" t="s">
        <v>11</v>
      </c>
      <c r="B79" s="224">
        <v>384.9302007</v>
      </c>
      <c r="C79" s="224">
        <v>95.806212320000014</v>
      </c>
      <c r="D79" s="224">
        <v>246.13213400000001</v>
      </c>
      <c r="E79" s="224">
        <v>150.32592167999999</v>
      </c>
      <c r="F79" s="224">
        <v>138.79806669999999</v>
      </c>
      <c r="G79" s="224">
        <v>156.90623607778173</v>
      </c>
      <c r="H79" s="224">
        <v>-71.374455339438413</v>
      </c>
      <c r="I79" s="224">
        <v>-76.916519494045119</v>
      </c>
      <c r="J79" s="226">
        <v>-36.057983096050691</v>
      </c>
      <c r="X79" s="149"/>
      <c r="Y79" s="149"/>
      <c r="Z79" s="149"/>
      <c r="AA79" s="149"/>
    </row>
    <row r="80" spans="1:27" ht="16.5">
      <c r="A80" s="111" t="s">
        <v>12</v>
      </c>
      <c r="B80" s="224">
        <v>1195.8389507276352</v>
      </c>
      <c r="C80" s="224">
        <v>395.50359641464496</v>
      </c>
      <c r="D80" s="224">
        <v>317.98726040464493</v>
      </c>
      <c r="E80" s="224">
        <v>-77.516336010000032</v>
      </c>
      <c r="F80" s="224">
        <v>877.85169032299018</v>
      </c>
      <c r="G80" s="224">
        <v>-19.599401045327554</v>
      </c>
      <c r="H80" s="224">
        <v>-65.389934010287675</v>
      </c>
      <c r="I80" s="224">
        <v>-69.315955246518286</v>
      </c>
      <c r="J80" s="226">
        <v>-73.408855748413401</v>
      </c>
      <c r="X80" s="149"/>
      <c r="Y80" s="149"/>
      <c r="Z80" s="149"/>
      <c r="AA80" s="149"/>
    </row>
    <row r="81" spans="1:27" ht="16.5">
      <c r="A81" s="111" t="s">
        <v>87</v>
      </c>
      <c r="B81" s="224">
        <v>43815.532144544755</v>
      </c>
      <c r="C81" s="224">
        <v>43816.303916947225</v>
      </c>
      <c r="D81" s="224">
        <v>44471.592348025777</v>
      </c>
      <c r="E81" s="224">
        <v>655.28843107855209</v>
      </c>
      <c r="F81" s="224">
        <v>-656.06020348102174</v>
      </c>
      <c r="G81" s="224">
        <v>1.4955356168804883</v>
      </c>
      <c r="H81" s="224">
        <v>-1.4336884562370642</v>
      </c>
      <c r="I81" s="224">
        <v>-0.12582962533677744</v>
      </c>
      <c r="J81" s="226">
        <v>1.4973233722615191</v>
      </c>
      <c r="X81" s="149"/>
      <c r="Y81" s="149"/>
      <c r="Z81" s="149"/>
      <c r="AA81" s="149"/>
    </row>
    <row r="82" spans="1:27" ht="16.5">
      <c r="A82" s="111" t="s">
        <v>14</v>
      </c>
      <c r="B82" s="224">
        <v>57958.148016131658</v>
      </c>
      <c r="C82" s="224">
        <v>59992.706453827501</v>
      </c>
      <c r="D82" s="224">
        <v>60412.256564043055</v>
      </c>
      <c r="E82" s="224">
        <v>419.55011021555401</v>
      </c>
      <c r="F82" s="224">
        <v>-2454.1085479113972</v>
      </c>
      <c r="G82" s="224">
        <v>0.69933519425140389</v>
      </c>
      <c r="H82" s="224">
        <v>4.9848367847251467</v>
      </c>
      <c r="I82" s="224">
        <v>4.2959669600388395</v>
      </c>
      <c r="J82" s="226">
        <v>4.234277029052663</v>
      </c>
      <c r="X82" s="149"/>
      <c r="Y82" s="149"/>
      <c r="Z82" s="149"/>
      <c r="AA82" s="149"/>
    </row>
    <row r="83" spans="1:27" ht="15">
      <c r="A83" s="112"/>
      <c r="B83" s="227"/>
      <c r="C83" s="227"/>
      <c r="D83" s="227"/>
      <c r="E83" s="227"/>
      <c r="F83" s="227"/>
      <c r="G83" s="227"/>
      <c r="H83" s="227"/>
      <c r="I83" s="227"/>
      <c r="J83" s="229"/>
      <c r="X83" s="149"/>
      <c r="Y83" s="149"/>
      <c r="Z83" s="149"/>
      <c r="AA83" s="149"/>
    </row>
    <row r="84" spans="1:27" ht="16.5">
      <c r="A84" s="121" t="s">
        <v>59</v>
      </c>
      <c r="B84" s="223">
        <v>167487.000055062</v>
      </c>
      <c r="C84" s="223">
        <v>179932.26213868405</v>
      </c>
      <c r="D84" s="223">
        <v>179464.67222217642</v>
      </c>
      <c r="E84" s="223">
        <v>-467.58991650762619</v>
      </c>
      <c r="F84" s="223">
        <v>-11977.672167114419</v>
      </c>
      <c r="G84" s="223">
        <v>-0.25986997048212856</v>
      </c>
      <c r="H84" s="223">
        <v>7.611798941108745</v>
      </c>
      <c r="I84" s="223">
        <v>7.5382929197863149</v>
      </c>
      <c r="J84" s="225">
        <v>7.1514040869898707</v>
      </c>
      <c r="X84" s="149"/>
      <c r="Y84" s="149"/>
      <c r="Z84" s="149"/>
      <c r="AA84" s="149"/>
    </row>
    <row r="85" spans="1:27" ht="16.5">
      <c r="A85" s="121" t="s">
        <v>88</v>
      </c>
      <c r="B85" s="223">
        <v>116650.50947563002</v>
      </c>
      <c r="C85" s="223">
        <v>127564.6868714498</v>
      </c>
      <c r="D85" s="223">
        <v>126553.99247163729</v>
      </c>
      <c r="E85" s="223">
        <v>-1010.6943998125062</v>
      </c>
      <c r="F85" s="223">
        <v>-9903.4829960072675</v>
      </c>
      <c r="G85" s="223">
        <v>-0.79229951846392055</v>
      </c>
      <c r="H85" s="223">
        <v>11.247529395598917</v>
      </c>
      <c r="I85" s="223">
        <v>11.514597434629636</v>
      </c>
      <c r="J85" s="225">
        <v>8.4898754754913881</v>
      </c>
      <c r="X85" s="149"/>
      <c r="Y85" s="149"/>
      <c r="Z85" s="149"/>
      <c r="AA85" s="149"/>
    </row>
    <row r="86" spans="1:27" ht="16.5">
      <c r="A86" s="107" t="s">
        <v>89</v>
      </c>
      <c r="B86" s="224">
        <v>3091.8526068122815</v>
      </c>
      <c r="C86" s="224">
        <v>3086.4180113411576</v>
      </c>
      <c r="D86" s="224">
        <v>3142.9612526911578</v>
      </c>
      <c r="E86" s="224">
        <v>56.543241350000244</v>
      </c>
      <c r="F86" s="224">
        <v>-51.108645878876359</v>
      </c>
      <c r="G86" s="224">
        <v>1.8320020535854269</v>
      </c>
      <c r="H86" s="224">
        <v>5.5778610959384594</v>
      </c>
      <c r="I86" s="224">
        <v>16.519941664575626</v>
      </c>
      <c r="J86" s="226">
        <v>1.653010423791514</v>
      </c>
      <c r="X86" s="149"/>
      <c r="Y86" s="149"/>
      <c r="Z86" s="149"/>
      <c r="AA86" s="149"/>
    </row>
    <row r="87" spans="1:27" ht="16.5">
      <c r="A87" s="107" t="s">
        <v>90</v>
      </c>
      <c r="B87" s="224">
        <v>54675.870542698656</v>
      </c>
      <c r="C87" s="224">
        <v>59935.644514042157</v>
      </c>
      <c r="D87" s="224">
        <v>59867.931146833434</v>
      </c>
      <c r="E87" s="224">
        <v>-67.713367208722048</v>
      </c>
      <c r="F87" s="224">
        <v>-5192.0606041347783</v>
      </c>
      <c r="G87" s="224">
        <v>-0.11297678995151728</v>
      </c>
      <c r="H87" s="224">
        <v>16.647396843745099</v>
      </c>
      <c r="I87" s="224">
        <v>12.832532618408806</v>
      </c>
      <c r="J87" s="226">
        <v>9.4960730439217969</v>
      </c>
      <c r="X87" s="149"/>
      <c r="Y87" s="149"/>
      <c r="Z87" s="149"/>
      <c r="AA87" s="149"/>
    </row>
    <row r="88" spans="1:27" ht="16.5">
      <c r="A88" s="107" t="s">
        <v>91</v>
      </c>
      <c r="B88" s="224">
        <v>58882.786326119087</v>
      </c>
      <c r="C88" s="224">
        <v>64542.624346066485</v>
      </c>
      <c r="D88" s="224">
        <v>63543.100072112706</v>
      </c>
      <c r="E88" s="224">
        <v>-999.5242739537789</v>
      </c>
      <c r="F88" s="224">
        <v>-4660.3137459936188</v>
      </c>
      <c r="G88" s="224">
        <v>-1.5486266387224958</v>
      </c>
      <c r="H88" s="224">
        <v>6.784705343598759</v>
      </c>
      <c r="I88" s="224">
        <v>10.094280821322599</v>
      </c>
      <c r="J88" s="226">
        <v>7.9145604968194476</v>
      </c>
      <c r="X88" s="149"/>
      <c r="Y88" s="149"/>
      <c r="Z88" s="149"/>
      <c r="AA88" s="149"/>
    </row>
    <row r="89" spans="1:27" ht="16.5">
      <c r="A89" s="107" t="s">
        <v>21</v>
      </c>
      <c r="B89" s="224">
        <v>0</v>
      </c>
      <c r="C89" s="224">
        <v>0</v>
      </c>
      <c r="D89" s="224">
        <v>0</v>
      </c>
      <c r="E89" s="224">
        <v>0</v>
      </c>
      <c r="F89" s="224">
        <v>0</v>
      </c>
      <c r="G89" s="224">
        <v>0</v>
      </c>
      <c r="H89" s="224">
        <v>0</v>
      </c>
      <c r="I89" s="224">
        <v>0</v>
      </c>
      <c r="J89" s="226">
        <v>0</v>
      </c>
      <c r="X89" s="149"/>
      <c r="Y89" s="149"/>
      <c r="Z89" s="149"/>
      <c r="AA89" s="149"/>
    </row>
    <row r="90" spans="1:27" ht="17.25" thickBot="1">
      <c r="A90" s="127" t="s">
        <v>127</v>
      </c>
      <c r="B90" s="228">
        <v>50836.490579431978</v>
      </c>
      <c r="C90" s="228">
        <v>52367.57526723425</v>
      </c>
      <c r="D90" s="228">
        <v>52910.679750539137</v>
      </c>
      <c r="E90" s="228">
        <v>543.10448330488725</v>
      </c>
      <c r="F90" s="228">
        <v>-2074.1891711071585</v>
      </c>
      <c r="G90" s="228">
        <v>1.0371006878462339</v>
      </c>
      <c r="H90" s="228">
        <v>-0.53767012422203209</v>
      </c>
      <c r="I90" s="228">
        <v>-1.0559131321090405</v>
      </c>
      <c r="J90" s="230">
        <v>4.080118724690962</v>
      </c>
      <c r="X90" s="149"/>
      <c r="Y90" s="149"/>
      <c r="Z90" s="149"/>
      <c r="AA90" s="149"/>
    </row>
    <row r="91" spans="1:27">
      <c r="A91" s="106"/>
      <c r="X91" s="149"/>
      <c r="Y91" s="149"/>
      <c r="Z91" s="149"/>
      <c r="AA91" s="149"/>
    </row>
    <row r="92" spans="1:27">
      <c r="A92" s="106"/>
    </row>
    <row r="93" spans="1:27">
      <c r="A93" s="106"/>
    </row>
    <row r="94" spans="1:27">
      <c r="A94" s="106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</sheetData>
  <mergeCells count="13">
    <mergeCell ref="A1:J1"/>
    <mergeCell ref="A2:J3"/>
    <mergeCell ref="A29:J30"/>
    <mergeCell ref="A69:J70"/>
    <mergeCell ref="E4:F4"/>
    <mergeCell ref="E71:F71"/>
    <mergeCell ref="E31:F31"/>
    <mergeCell ref="B4:D4"/>
    <mergeCell ref="H4:J4"/>
    <mergeCell ref="B31:D31"/>
    <mergeCell ref="H31:J31"/>
    <mergeCell ref="B71:D71"/>
    <mergeCell ref="H71:J71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300" t="s">
        <v>98</v>
      </c>
      <c r="D2" s="300"/>
      <c r="E2" s="300"/>
      <c r="F2" s="300"/>
      <c r="G2" s="300"/>
      <c r="H2" s="300"/>
      <c r="I2" s="300"/>
      <c r="J2" s="300"/>
      <c r="K2" s="300"/>
      <c r="L2" s="301"/>
      <c r="M2" s="97"/>
    </row>
    <row r="3" spans="3:14" ht="19.5">
      <c r="C3" s="302" t="s">
        <v>99</v>
      </c>
      <c r="D3" s="302"/>
      <c r="E3" s="302"/>
      <c r="F3" s="302"/>
      <c r="G3" s="302"/>
      <c r="H3" s="302"/>
      <c r="I3" s="302"/>
      <c r="J3" s="302"/>
      <c r="K3" s="302"/>
      <c r="L3" s="303"/>
      <c r="M3" s="98"/>
    </row>
    <row r="4" spans="3:14" ht="16.5">
      <c r="C4" s="45"/>
      <c r="D4" s="298" t="s">
        <v>100</v>
      </c>
      <c r="E4" s="298"/>
      <c r="F4" s="298"/>
      <c r="G4" s="46" t="s">
        <v>1</v>
      </c>
      <c r="H4" s="46"/>
      <c r="I4" s="47" t="s">
        <v>2</v>
      </c>
      <c r="J4" s="298" t="s">
        <v>93</v>
      </c>
      <c r="K4" s="298"/>
      <c r="L4" s="299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04" t="s">
        <v>102</v>
      </c>
      <c r="D29" s="304"/>
      <c r="E29" s="304"/>
      <c r="F29" s="304"/>
      <c r="G29" s="304"/>
      <c r="H29" s="304"/>
      <c r="I29" s="304"/>
      <c r="J29" s="304"/>
      <c r="K29" s="304"/>
      <c r="L29" s="305"/>
      <c r="M29" s="78"/>
      <c r="N29" s="57"/>
    </row>
    <row r="30" spans="3:22" ht="16.5">
      <c r="C30" s="45"/>
      <c r="D30" s="298" t="s">
        <v>100</v>
      </c>
      <c r="E30" s="298"/>
      <c r="F30" s="298"/>
      <c r="G30" s="46" t="s">
        <v>1</v>
      </c>
      <c r="H30" s="46"/>
      <c r="I30" s="47" t="s">
        <v>2</v>
      </c>
      <c r="J30" s="298" t="s">
        <v>93</v>
      </c>
      <c r="K30" s="298"/>
      <c r="L30" s="299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02" t="s">
        <v>101</v>
      </c>
      <c r="D68" s="302"/>
      <c r="E68" s="302"/>
      <c r="F68" s="302"/>
      <c r="G68" s="302"/>
      <c r="H68" s="302"/>
      <c r="I68" s="302"/>
      <c r="J68" s="302"/>
      <c r="K68" s="302"/>
      <c r="L68" s="303"/>
      <c r="M68" s="78"/>
      <c r="N68" s="57"/>
    </row>
    <row r="69" spans="3:22" ht="16.5">
      <c r="C69" s="45"/>
      <c r="D69" s="298" t="s">
        <v>100</v>
      </c>
      <c r="E69" s="298"/>
      <c r="F69" s="298"/>
      <c r="G69" s="46" t="s">
        <v>1</v>
      </c>
      <c r="H69" s="46"/>
      <c r="I69" s="47" t="s">
        <v>2</v>
      </c>
      <c r="J69" s="298" t="s">
        <v>93</v>
      </c>
      <c r="K69" s="298"/>
      <c r="L69" s="299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D2654998-3ADE-4F3E-AEE6-2F175112603F}"/>
</file>

<file path=customXml/itemProps2.xml><?xml version="1.0" encoding="utf-8"?>
<ds:datastoreItem xmlns:ds="http://schemas.openxmlformats.org/officeDocument/2006/customXml" ds:itemID="{0EF924CC-5CE6-428E-AEB3-EB1561998C08}"/>
</file>

<file path=customXml/itemProps3.xml><?xml version="1.0" encoding="utf-8"?>
<ds:datastoreItem xmlns:ds="http://schemas.openxmlformats.org/officeDocument/2006/customXml" ds:itemID="{0C5F0AC7-714A-4023-8620-5CD4A1B8B8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Katjiuanjo, Mutu</cp:lastModifiedBy>
  <cp:lastPrinted>2020-03-27T09:00:07Z</cp:lastPrinted>
  <dcterms:created xsi:type="dcterms:W3CDTF">2013-04-23T13:55:53Z</dcterms:created>
  <dcterms:modified xsi:type="dcterms:W3CDTF">2020-12-30T13:57:16Z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