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 2021\PDFs\Dec\Excel sheet\"/>
    </mc:Choice>
  </mc:AlternateContent>
  <xr:revisionPtr revIDLastSave="0" documentId="13_ncr:1_{B4A781C1-05F8-4FE7-B405-6BA15EF8CDA2}" xr6:coauthVersionLast="47" xr6:coauthVersionMax="47" xr10:uidLastSave="{00000000-0000-0000-0000-000000000000}"/>
  <bookViews>
    <workbookView xWindow="22932" yWindow="4848" windowWidth="23256" windowHeight="12456" xr2:uid="{22D95C65-7B04-474A-A3EE-AA0165E33043}"/>
  </bookViews>
  <sheets>
    <sheet name="INDUST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5" i="1" l="1"/>
  <c r="J249" i="1"/>
  <c r="J254" i="1" s="1"/>
  <c r="H249" i="1"/>
  <c r="F249" i="1"/>
  <c r="D249" i="1"/>
  <c r="H254" i="1"/>
  <c r="F254" i="1"/>
  <c r="L240" i="1"/>
  <c r="L238" i="1"/>
  <c r="Q231" i="1"/>
  <c r="Q230" i="1"/>
  <c r="Q229" i="1"/>
  <c r="Q228" i="1"/>
  <c r="Q227" i="1"/>
  <c r="Q226" i="1"/>
  <c r="C218" i="1"/>
  <c r="C217" i="1"/>
  <c r="C215" i="1"/>
  <c r="K207" i="1"/>
  <c r="K206" i="1"/>
  <c r="K205" i="1"/>
  <c r="K204" i="1"/>
  <c r="K203" i="1"/>
  <c r="K202" i="1"/>
  <c r="J201" i="1"/>
  <c r="I201" i="1"/>
  <c r="H201" i="1"/>
  <c r="H208" i="1" s="1"/>
  <c r="G201" i="1"/>
  <c r="F201" i="1"/>
  <c r="F208" i="1" s="1"/>
  <c r="E201" i="1"/>
  <c r="E208" i="1" s="1"/>
  <c r="D201" i="1"/>
  <c r="J208" i="1"/>
  <c r="I208" i="1"/>
  <c r="G208" i="1"/>
  <c r="D208" i="1"/>
  <c r="M192" i="1"/>
  <c r="M191" i="1"/>
  <c r="M190" i="1"/>
  <c r="M189" i="1"/>
  <c r="M188" i="1"/>
  <c r="L187" i="1"/>
  <c r="L193" i="1" s="1"/>
  <c r="K187" i="1"/>
  <c r="K193" i="1" s="1"/>
  <c r="J187" i="1"/>
  <c r="J193" i="1" s="1"/>
  <c r="I187" i="1"/>
  <c r="I193" i="1" s="1"/>
  <c r="H187" i="1"/>
  <c r="H193" i="1" s="1"/>
  <c r="G187" i="1"/>
  <c r="G193" i="1" s="1"/>
  <c r="F187" i="1"/>
  <c r="F193" i="1" s="1"/>
  <c r="E187" i="1"/>
  <c r="E193" i="1" s="1"/>
  <c r="D187" i="1"/>
  <c r="M186" i="1"/>
  <c r="J179" i="1"/>
  <c r="F177" i="1"/>
  <c r="E177" i="1"/>
  <c r="F175" i="1"/>
  <c r="E175" i="1"/>
  <c r="C162" i="1"/>
  <c r="C161" i="1"/>
  <c r="C159" i="1"/>
  <c r="H148" i="1"/>
  <c r="G148" i="1"/>
  <c r="F148" i="1"/>
  <c r="E148" i="1"/>
  <c r="D148" i="1"/>
  <c r="I148" i="1" s="1"/>
  <c r="H147" i="1"/>
  <c r="I147" i="1" s="1"/>
  <c r="G147" i="1"/>
  <c r="F147" i="1"/>
  <c r="H145" i="1"/>
  <c r="G145" i="1"/>
  <c r="F145" i="1"/>
  <c r="I145" i="1" s="1"/>
  <c r="H143" i="1"/>
  <c r="G143" i="1"/>
  <c r="F143" i="1"/>
  <c r="E143" i="1"/>
  <c r="D143" i="1"/>
  <c r="I143" i="1" s="1"/>
  <c r="H142" i="1"/>
  <c r="G142" i="1"/>
  <c r="F142" i="1"/>
  <c r="E142" i="1"/>
  <c r="D142" i="1"/>
  <c r="I142" i="1" s="1"/>
  <c r="H141" i="1"/>
  <c r="H144" i="1" s="1"/>
  <c r="H146" i="1" s="1"/>
  <c r="G141" i="1"/>
  <c r="G144" i="1" s="1"/>
  <c r="G146" i="1" s="1"/>
  <c r="F141" i="1"/>
  <c r="F144" i="1" s="1"/>
  <c r="F146" i="1" s="1"/>
  <c r="E141" i="1"/>
  <c r="E144" i="1" s="1"/>
  <c r="E146" i="1" s="1"/>
  <c r="D141" i="1"/>
  <c r="D144" i="1" s="1"/>
  <c r="H137" i="1"/>
  <c r="G137" i="1"/>
  <c r="F137" i="1"/>
  <c r="E137" i="1"/>
  <c r="D137" i="1"/>
  <c r="I137" i="1" s="1"/>
  <c r="H136" i="1"/>
  <c r="G136" i="1"/>
  <c r="F136" i="1"/>
  <c r="I136" i="1" s="1"/>
  <c r="H134" i="1"/>
  <c r="G134" i="1"/>
  <c r="F134" i="1"/>
  <c r="I134" i="1" s="1"/>
  <c r="H132" i="1"/>
  <c r="G132" i="1"/>
  <c r="F132" i="1"/>
  <c r="E132" i="1"/>
  <c r="D132" i="1"/>
  <c r="I132" i="1" s="1"/>
  <c r="H131" i="1"/>
  <c r="G131" i="1"/>
  <c r="F131" i="1"/>
  <c r="E131" i="1"/>
  <c r="D131" i="1"/>
  <c r="I131" i="1" s="1"/>
  <c r="H130" i="1"/>
  <c r="H133" i="1" s="1"/>
  <c r="H135" i="1" s="1"/>
  <c r="G130" i="1"/>
  <c r="G133" i="1" s="1"/>
  <c r="G135" i="1" s="1"/>
  <c r="F130" i="1"/>
  <c r="F133" i="1" s="1"/>
  <c r="F135" i="1" s="1"/>
  <c r="E130" i="1"/>
  <c r="E133" i="1" s="1"/>
  <c r="E135" i="1" s="1"/>
  <c r="D130" i="1"/>
  <c r="D133" i="1" s="1"/>
  <c r="H126" i="1"/>
  <c r="G126" i="1"/>
  <c r="F126" i="1"/>
  <c r="E126" i="1"/>
  <c r="D126" i="1"/>
  <c r="I126" i="1" s="1"/>
  <c r="H125" i="1"/>
  <c r="G125" i="1"/>
  <c r="F125" i="1"/>
  <c r="I125" i="1" s="1"/>
  <c r="H123" i="1"/>
  <c r="G123" i="1"/>
  <c r="F123" i="1"/>
  <c r="I123" i="1" s="1"/>
  <c r="H121" i="1"/>
  <c r="G121" i="1"/>
  <c r="F121" i="1"/>
  <c r="E121" i="1"/>
  <c r="D121" i="1"/>
  <c r="I121" i="1" s="1"/>
  <c r="H120" i="1"/>
  <c r="G120" i="1"/>
  <c r="F120" i="1"/>
  <c r="E120" i="1"/>
  <c r="D120" i="1"/>
  <c r="I120" i="1" s="1"/>
  <c r="H119" i="1"/>
  <c r="H122" i="1" s="1"/>
  <c r="H124" i="1" s="1"/>
  <c r="G119" i="1"/>
  <c r="G122" i="1" s="1"/>
  <c r="G124" i="1" s="1"/>
  <c r="F119" i="1"/>
  <c r="F122" i="1" s="1"/>
  <c r="F124" i="1" s="1"/>
  <c r="E119" i="1"/>
  <c r="E122" i="1" s="1"/>
  <c r="E124" i="1" s="1"/>
  <c r="D119" i="1"/>
  <c r="D122" i="1" s="1"/>
  <c r="C108" i="1"/>
  <c r="C107" i="1"/>
  <c r="C105" i="1"/>
  <c r="H95" i="1"/>
  <c r="G95" i="1"/>
  <c r="F95" i="1"/>
  <c r="E95" i="1"/>
  <c r="D95" i="1"/>
  <c r="I95" i="1" s="1"/>
  <c r="H94" i="1"/>
  <c r="G94" i="1"/>
  <c r="F94" i="1"/>
  <c r="I94" i="1" s="1"/>
  <c r="H92" i="1"/>
  <c r="G92" i="1"/>
  <c r="F92" i="1"/>
  <c r="I92" i="1" s="1"/>
  <c r="H90" i="1"/>
  <c r="G90" i="1"/>
  <c r="F90" i="1"/>
  <c r="E90" i="1"/>
  <c r="D90" i="1"/>
  <c r="I90" i="1" s="1"/>
  <c r="H89" i="1"/>
  <c r="G89" i="1"/>
  <c r="F89" i="1"/>
  <c r="E89" i="1"/>
  <c r="D89" i="1"/>
  <c r="I89" i="1" s="1"/>
  <c r="H88" i="1"/>
  <c r="H91" i="1" s="1"/>
  <c r="H93" i="1" s="1"/>
  <c r="G88" i="1"/>
  <c r="G91" i="1" s="1"/>
  <c r="G93" i="1" s="1"/>
  <c r="F88" i="1"/>
  <c r="F91" i="1" s="1"/>
  <c r="F93" i="1" s="1"/>
  <c r="E88" i="1"/>
  <c r="E91" i="1" s="1"/>
  <c r="E93" i="1" s="1"/>
  <c r="D88" i="1"/>
  <c r="D91" i="1" s="1"/>
  <c r="H84" i="1"/>
  <c r="G84" i="1"/>
  <c r="F84" i="1"/>
  <c r="E84" i="1"/>
  <c r="D84" i="1"/>
  <c r="I84" i="1" s="1"/>
  <c r="H83" i="1"/>
  <c r="G83" i="1"/>
  <c r="F83" i="1"/>
  <c r="I83" i="1" s="1"/>
  <c r="H81" i="1"/>
  <c r="G81" i="1"/>
  <c r="F81" i="1"/>
  <c r="I81" i="1" s="1"/>
  <c r="H79" i="1"/>
  <c r="G79" i="1"/>
  <c r="F79" i="1"/>
  <c r="E79" i="1"/>
  <c r="D79" i="1"/>
  <c r="I79" i="1" s="1"/>
  <c r="H78" i="1"/>
  <c r="G78" i="1"/>
  <c r="F78" i="1"/>
  <c r="E78" i="1"/>
  <c r="D78" i="1"/>
  <c r="I78" i="1" s="1"/>
  <c r="H77" i="1"/>
  <c r="H80" i="1" s="1"/>
  <c r="H82" i="1" s="1"/>
  <c r="G77" i="1"/>
  <c r="G80" i="1" s="1"/>
  <c r="G82" i="1" s="1"/>
  <c r="F77" i="1"/>
  <c r="F80" i="1" s="1"/>
  <c r="F82" i="1" s="1"/>
  <c r="E77" i="1"/>
  <c r="E80" i="1" s="1"/>
  <c r="E82" i="1" s="1"/>
  <c r="D77" i="1"/>
  <c r="D80" i="1" s="1"/>
  <c r="H73" i="1"/>
  <c r="G73" i="1"/>
  <c r="F73" i="1"/>
  <c r="E73" i="1"/>
  <c r="D73" i="1"/>
  <c r="I73" i="1" s="1"/>
  <c r="H72" i="1"/>
  <c r="G72" i="1"/>
  <c r="F72" i="1"/>
  <c r="I72" i="1" s="1"/>
  <c r="H70" i="1"/>
  <c r="G70" i="1"/>
  <c r="F70" i="1"/>
  <c r="I70" i="1" s="1"/>
  <c r="H68" i="1"/>
  <c r="G68" i="1"/>
  <c r="F68" i="1"/>
  <c r="E68" i="1"/>
  <c r="D68" i="1"/>
  <c r="I68" i="1" s="1"/>
  <c r="H67" i="1"/>
  <c r="G67" i="1"/>
  <c r="F67" i="1"/>
  <c r="E67" i="1"/>
  <c r="D67" i="1"/>
  <c r="I67" i="1" s="1"/>
  <c r="H66" i="1"/>
  <c r="H69" i="1" s="1"/>
  <c r="H71" i="1" s="1"/>
  <c r="G66" i="1"/>
  <c r="G69" i="1" s="1"/>
  <c r="G71" i="1" s="1"/>
  <c r="F66" i="1"/>
  <c r="F69" i="1" s="1"/>
  <c r="F71" i="1" s="1"/>
  <c r="E66" i="1"/>
  <c r="E69" i="1" s="1"/>
  <c r="E71" i="1" s="1"/>
  <c r="D66" i="1"/>
  <c r="D69" i="1" s="1"/>
  <c r="C55" i="1"/>
  <c r="C54" i="1"/>
  <c r="C52" i="1"/>
  <c r="H45" i="1"/>
  <c r="G45" i="1"/>
  <c r="F45" i="1"/>
  <c r="E45" i="1"/>
  <c r="D45" i="1"/>
  <c r="I45" i="1" s="1"/>
  <c r="I44" i="1"/>
  <c r="H44" i="1"/>
  <c r="G44" i="1"/>
  <c r="F44" i="1"/>
  <c r="H42" i="1"/>
  <c r="G42" i="1"/>
  <c r="F42" i="1"/>
  <c r="I42" i="1" s="1"/>
  <c r="H40" i="1"/>
  <c r="G40" i="1"/>
  <c r="F40" i="1"/>
  <c r="E40" i="1"/>
  <c r="I40" i="1" s="1"/>
  <c r="D40" i="1"/>
  <c r="H39" i="1"/>
  <c r="G39" i="1"/>
  <c r="G41" i="1" s="1"/>
  <c r="G43" i="1" s="1"/>
  <c r="F39" i="1"/>
  <c r="E39" i="1"/>
  <c r="D39" i="1"/>
  <c r="I39" i="1" s="1"/>
  <c r="H38" i="1"/>
  <c r="H41" i="1" s="1"/>
  <c r="H43" i="1" s="1"/>
  <c r="G38" i="1"/>
  <c r="F38" i="1"/>
  <c r="F41" i="1" s="1"/>
  <c r="F43" i="1" s="1"/>
  <c r="E38" i="1"/>
  <c r="E41" i="1" s="1"/>
  <c r="E43" i="1" s="1"/>
  <c r="D38" i="1"/>
  <c r="D41" i="1" s="1"/>
  <c r="H34" i="1"/>
  <c r="G34" i="1"/>
  <c r="F34" i="1"/>
  <c r="E34" i="1"/>
  <c r="D34" i="1"/>
  <c r="I34" i="1" s="1"/>
  <c r="I33" i="1"/>
  <c r="H33" i="1"/>
  <c r="G33" i="1"/>
  <c r="F33" i="1"/>
  <c r="H31" i="1"/>
  <c r="G31" i="1"/>
  <c r="F31" i="1"/>
  <c r="I31" i="1" s="1"/>
  <c r="H29" i="1"/>
  <c r="G29" i="1"/>
  <c r="F29" i="1"/>
  <c r="E29" i="1"/>
  <c r="I29" i="1" s="1"/>
  <c r="D29" i="1"/>
  <c r="H28" i="1"/>
  <c r="G28" i="1"/>
  <c r="G30" i="1" s="1"/>
  <c r="G32" i="1" s="1"/>
  <c r="F28" i="1"/>
  <c r="E28" i="1"/>
  <c r="D28" i="1"/>
  <c r="I28" i="1" s="1"/>
  <c r="H27" i="1"/>
  <c r="H30" i="1" s="1"/>
  <c r="H32" i="1" s="1"/>
  <c r="G27" i="1"/>
  <c r="F27" i="1"/>
  <c r="F30" i="1" s="1"/>
  <c r="F32" i="1" s="1"/>
  <c r="E27" i="1"/>
  <c r="E30" i="1" s="1"/>
  <c r="E32" i="1" s="1"/>
  <c r="D27" i="1"/>
  <c r="D30" i="1" s="1"/>
  <c r="H23" i="1"/>
  <c r="I178" i="1" s="1"/>
  <c r="G23" i="1"/>
  <c r="H178" i="1" s="1"/>
  <c r="F23" i="1"/>
  <c r="G178" i="1" s="1"/>
  <c r="E23" i="1"/>
  <c r="F178" i="1" s="1"/>
  <c r="D23" i="1"/>
  <c r="I23" i="1" s="1"/>
  <c r="I22" i="1"/>
  <c r="H22" i="1"/>
  <c r="I177" i="1" s="1"/>
  <c r="G22" i="1"/>
  <c r="H177" i="1" s="1"/>
  <c r="F22" i="1"/>
  <c r="G177" i="1" s="1"/>
  <c r="H20" i="1"/>
  <c r="I175" i="1" s="1"/>
  <c r="G20" i="1"/>
  <c r="H175" i="1" s="1"/>
  <c r="F20" i="1"/>
  <c r="I20" i="1" s="1"/>
  <c r="H18" i="1"/>
  <c r="I173" i="1" s="1"/>
  <c r="G18" i="1"/>
  <c r="H173" i="1" s="1"/>
  <c r="F18" i="1"/>
  <c r="G173" i="1" s="1"/>
  <c r="E18" i="1"/>
  <c r="I18" i="1" s="1"/>
  <c r="D18" i="1"/>
  <c r="E173" i="1" s="1"/>
  <c r="H17" i="1"/>
  <c r="I172" i="1" s="1"/>
  <c r="G17" i="1"/>
  <c r="G19" i="1" s="1"/>
  <c r="F17" i="1"/>
  <c r="G172" i="1" s="1"/>
  <c r="E17" i="1"/>
  <c r="F172" i="1" s="1"/>
  <c r="D17" i="1"/>
  <c r="I17" i="1" s="1"/>
  <c r="H16" i="1"/>
  <c r="H19" i="1" s="1"/>
  <c r="G16" i="1"/>
  <c r="H171" i="1" s="1"/>
  <c r="F16" i="1"/>
  <c r="G171" i="1" s="1"/>
  <c r="E16" i="1"/>
  <c r="E19" i="1" s="1"/>
  <c r="D16" i="1"/>
  <c r="D19" i="1" s="1"/>
  <c r="C5" i="1"/>
  <c r="C4" i="1"/>
  <c r="D254" i="1" l="1"/>
  <c r="K201" i="1"/>
  <c r="M187" i="1"/>
  <c r="I41" i="1"/>
  <c r="I43" i="1" s="1"/>
  <c r="D43" i="1"/>
  <c r="I30" i="1"/>
  <c r="I32" i="1" s="1"/>
  <c r="D32" i="1"/>
  <c r="I80" i="1"/>
  <c r="I82" i="1" s="1"/>
  <c r="D82" i="1"/>
  <c r="I122" i="1"/>
  <c r="I124" i="1" s="1"/>
  <c r="D124" i="1"/>
  <c r="I144" i="1"/>
  <c r="I146" i="1" s="1"/>
  <c r="D146" i="1"/>
  <c r="J177" i="1"/>
  <c r="E174" i="1"/>
  <c r="D21" i="1"/>
  <c r="I174" i="1"/>
  <c r="H21" i="1"/>
  <c r="I176" i="1" s="1"/>
  <c r="G21" i="1"/>
  <c r="H176" i="1" s="1"/>
  <c r="H174" i="1"/>
  <c r="F174" i="1"/>
  <c r="E21" i="1"/>
  <c r="F176" i="1" s="1"/>
  <c r="I69" i="1"/>
  <c r="I71" i="1" s="1"/>
  <c r="D71" i="1"/>
  <c r="I91" i="1"/>
  <c r="I93" i="1" s="1"/>
  <c r="D93" i="1"/>
  <c r="I133" i="1"/>
  <c r="I135" i="1" s="1"/>
  <c r="D135" i="1"/>
  <c r="K208" i="1"/>
  <c r="I66" i="1"/>
  <c r="F19" i="1"/>
  <c r="E171" i="1"/>
  <c r="I171" i="1"/>
  <c r="D193" i="1"/>
  <c r="M193" i="1" s="1"/>
  <c r="I77" i="1"/>
  <c r="I88" i="1"/>
  <c r="I119" i="1"/>
  <c r="I130" i="1"/>
  <c r="I141" i="1"/>
  <c r="F171" i="1"/>
  <c r="H172" i="1"/>
  <c r="F173" i="1"/>
  <c r="J173" i="1" s="1"/>
  <c r="K200" i="1"/>
  <c r="E172" i="1"/>
  <c r="J172" i="1" s="1"/>
  <c r="G175" i="1"/>
  <c r="J175" i="1" s="1"/>
  <c r="E178" i="1"/>
  <c r="J178" i="1" s="1"/>
  <c r="I16" i="1"/>
  <c r="I27" i="1"/>
  <c r="I38" i="1"/>
  <c r="J171" i="1" l="1"/>
  <c r="F21" i="1"/>
  <c r="G176" i="1" s="1"/>
  <c r="G174" i="1"/>
  <c r="J174" i="1" s="1"/>
  <c r="E176" i="1"/>
  <c r="J176" i="1" s="1"/>
  <c r="I19" i="1"/>
  <c r="I21" i="1" s="1"/>
</calcChain>
</file>

<file path=xl/sharedStrings.xml><?xml version="1.0" encoding="utf-8"?>
<sst xmlns="http://schemas.openxmlformats.org/spreadsheetml/2006/main" count="377" uniqueCount="183">
  <si>
    <t>BIR-5011A001</t>
  </si>
  <si>
    <t>V3</t>
  </si>
  <si>
    <t>Institution:</t>
  </si>
  <si>
    <t>INDUSTRY</t>
  </si>
  <si>
    <t>Financial Year:</t>
  </si>
  <si>
    <t>Start Date:</t>
  </si>
  <si>
    <t>End Date:</t>
  </si>
  <si>
    <t>CREDIT RISK</t>
  </si>
  <si>
    <t>PART A</t>
  </si>
  <si>
    <t>(Confidential and not available for inspection by the public)</t>
  </si>
  <si>
    <t>(All amounts to be rounded off to the nearest N$'000)</t>
  </si>
  <si>
    <t>Line no</t>
  </si>
  <si>
    <t xml:space="preserve"> </t>
  </si>
  <si>
    <t>CLASSIFICATION CATEGORY</t>
  </si>
  <si>
    <t xml:space="preserve"> ITEMS</t>
  </si>
  <si>
    <t xml:space="preserve">Pass or </t>
  </si>
  <si>
    <t xml:space="preserve">Special </t>
  </si>
  <si>
    <t>Sub-</t>
  </si>
  <si>
    <t>Doubtful</t>
  </si>
  <si>
    <t>Loss/</t>
  </si>
  <si>
    <t>Total</t>
  </si>
  <si>
    <t>Acceptable</t>
  </si>
  <si>
    <t>mention</t>
  </si>
  <si>
    <t>standard</t>
  </si>
  <si>
    <t>Bad</t>
  </si>
  <si>
    <t>(A) CLAIMS ON SOVEREIGN OR CENTRAL BANKS</t>
  </si>
  <si>
    <t>Gross exposure to sovereign or central banks at beginning of quarter</t>
  </si>
  <si>
    <t xml:space="preserve">            Movements during the quarter</t>
  </si>
  <si>
    <t xml:space="preserve">            Written off during the quarter         </t>
  </si>
  <si>
    <t>Gross exposure to sovereign or central banks  at end of quarter (1+2-3)</t>
  </si>
  <si>
    <t>Realizable value of security</t>
  </si>
  <si>
    <t>Net exposure to sovereign or central banks before provisioning (4-5)</t>
  </si>
  <si>
    <t xml:space="preserve">Interest  suspended </t>
  </si>
  <si>
    <t>Provisions</t>
  </si>
  <si>
    <t>Minimum provision in percentages, G=general, S=specific</t>
  </si>
  <si>
    <t>G=1%</t>
  </si>
  <si>
    <t>G=2%</t>
  </si>
  <si>
    <t>S=10%</t>
  </si>
  <si>
    <t>S=50%</t>
  </si>
  <si>
    <t>S=100%</t>
  </si>
  <si>
    <t>(B) CLAIMS ON PUBLIC SECTOR ENTITIES (PSEs), LOCAL AND REGIONAL AUTHORITY</t>
  </si>
  <si>
    <t>Gross exposure to public sector entities at beginning of quarter</t>
  </si>
  <si>
    <t>Gross exposure to Public sector entities at end of quarter (9+10-11)</t>
  </si>
  <si>
    <t>Net exposure to public sector entities before provisioning (12-13)</t>
  </si>
  <si>
    <t>(C) CLAIMS ON BANKS</t>
  </si>
  <si>
    <t>Gross exposure to banks at beginning of quarter</t>
  </si>
  <si>
    <t>Gross exposure to banks  at end of quarter (17+18-19)</t>
  </si>
  <si>
    <t>Net exposure to banks before provisioning (20-21)</t>
  </si>
  <si>
    <t>(D) CLAIMS ON SECURITY FIRMS</t>
  </si>
  <si>
    <t>Gross exposure to security firms at beginning of quarter</t>
  </si>
  <si>
    <t>Gross exposure to security firms at end of quarter (25+26-27)</t>
  </si>
  <si>
    <t>Net exposure to security firms before provisioning (28-29)</t>
  </si>
  <si>
    <t>(E) CLAIMS ON CORPORATES</t>
  </si>
  <si>
    <t>Gross exposure to corporates at beginning of quarter</t>
  </si>
  <si>
    <t>Gross exposure to corporates at end of quarter (33+34-35)</t>
  </si>
  <si>
    <t>Net exposure to corporates before provisioning (36-37)</t>
  </si>
  <si>
    <t>(F) CLAIMS INCLUDED IN THE RETAIL PORTFOLIO</t>
  </si>
  <si>
    <t>Gross exposure to retail portfolio at beginning of quarter</t>
  </si>
  <si>
    <t>Gross exposure to retail portfolio at end of quarter (41+42-43)</t>
  </si>
  <si>
    <t>Net exposure to retail portfolio before provisioning (44-45)</t>
  </si>
  <si>
    <t>(G) CLAIMSSECURED BY RESIDENTIAL MORTGAGE PROPERTIES</t>
  </si>
  <si>
    <t>Gross exposure to residential mortgage properties at beginning of quarter</t>
  </si>
  <si>
    <t>Gross exposure to residential mortgage properties at end of quarter (49+50-51)</t>
  </si>
  <si>
    <t>Net exposure to residential mortgage properties before provisioning (52-53)</t>
  </si>
  <si>
    <t>(H) CLAIMS SECURED BY COMMERCIAL REAL ESTATES</t>
  </si>
  <si>
    <t>Gross exposure to commercial real estates at beginning of quarter</t>
  </si>
  <si>
    <t>Gross exposure to commercial real estates at end of quarter (57+58-59)</t>
  </si>
  <si>
    <t>Net exposure to commercial real estates before provisioning (60-61)</t>
  </si>
  <si>
    <t>(I) OTHER ASSETS</t>
  </si>
  <si>
    <t>Total other assets at beginning of quarter</t>
  </si>
  <si>
    <t>Total other assets at end of quarter (65+66-67)</t>
  </si>
  <si>
    <t>Other assets before provisioning (68-69)</t>
  </si>
  <si>
    <t>Line no.</t>
  </si>
  <si>
    <t>ITEMS</t>
  </si>
  <si>
    <t>Pass or</t>
  </si>
  <si>
    <t>(J) TOTAL EXPOSURE</t>
  </si>
  <si>
    <t>Total exposure at beginning of quarter</t>
  </si>
  <si>
    <t>Total exposure at end of quarter (73+74-75)</t>
  </si>
  <si>
    <t>Net exposure before provisioning (76-77)</t>
  </si>
  <si>
    <t xml:space="preserve">Accounting adjustments on general provisions </t>
  </si>
  <si>
    <t>PART B</t>
  </si>
  <si>
    <t>(A) Claims on Sovereign or Central Banks</t>
  </si>
  <si>
    <t>(B) Claims on Public Sector Entites</t>
  </si>
  <si>
    <t>(C) Claims on  Banks</t>
  </si>
  <si>
    <t>(D) Claims on Security Firms</t>
  </si>
  <si>
    <t>(E) Claims on Corporates</t>
  </si>
  <si>
    <t>(F) Claims included in the Retail Portfolios</t>
  </si>
  <si>
    <t>(G) Claims secured by Residential Mortgage Properties</t>
  </si>
  <si>
    <t>(H) Claims secured by Commercial Properties</t>
  </si>
  <si>
    <t>(I) Other Assets</t>
  </si>
  <si>
    <t>Total Exposures</t>
  </si>
  <si>
    <t>AGEING ANALYSIS - COUNTER PARTIES</t>
  </si>
  <si>
    <t>Current non-overdue exposures</t>
  </si>
  <si>
    <t>Overdues:</t>
  </si>
  <si>
    <t>Amount overdue: 1 to &lt; 2 months</t>
  </si>
  <si>
    <t>Amount overdue: 2 to &lt; 3 months</t>
  </si>
  <si>
    <t>Amount overdue: 3 to &lt; 6 months</t>
  </si>
  <si>
    <t>Amount overdue: 6 to &lt; 12 months</t>
  </si>
  <si>
    <t>Amount overdue: 12 months and above</t>
  </si>
  <si>
    <t>Gross Exposure</t>
  </si>
  <si>
    <t>Instalment</t>
  </si>
  <si>
    <t>Mortgage</t>
  </si>
  <si>
    <t>Overdrafts</t>
  </si>
  <si>
    <t xml:space="preserve">Personal </t>
  </si>
  <si>
    <t>Credit</t>
  </si>
  <si>
    <t>Other loans</t>
  </si>
  <si>
    <t>Interbank</t>
  </si>
  <si>
    <t xml:space="preserve">sales and </t>
  </si>
  <si>
    <t>loans</t>
  </si>
  <si>
    <t>cards</t>
  </si>
  <si>
    <t>&amp; advances</t>
  </si>
  <si>
    <t>advances</t>
  </si>
  <si>
    <t>AGEING ANALYSIS - PRODUCT TYPES</t>
  </si>
  <si>
    <t>leases</t>
  </si>
  <si>
    <t>A</t>
  </si>
  <si>
    <t>B</t>
  </si>
  <si>
    <t>C</t>
  </si>
  <si>
    <t>D</t>
  </si>
  <si>
    <t>E</t>
  </si>
  <si>
    <t>F</t>
  </si>
  <si>
    <t>G</t>
  </si>
  <si>
    <t>H</t>
  </si>
  <si>
    <t>PART C</t>
  </si>
  <si>
    <t>Caprivi</t>
  </si>
  <si>
    <t>Erongo</t>
  </si>
  <si>
    <t>Hardap</t>
  </si>
  <si>
    <t>Karas</t>
  </si>
  <si>
    <t>Kavango</t>
  </si>
  <si>
    <t>Khomas</t>
  </si>
  <si>
    <t>Kunene</t>
  </si>
  <si>
    <t>Ohanguena</t>
  </si>
  <si>
    <t>Omaheke</t>
  </si>
  <si>
    <t>Omusati</t>
  </si>
  <si>
    <t>Oshana</t>
  </si>
  <si>
    <t>Oshikoto</t>
  </si>
  <si>
    <t>Otjozondjupa</t>
  </si>
  <si>
    <t>GEOGRAPHICAL DISTRIBUTION OF LOANS &amp; ADVANCES</t>
  </si>
  <si>
    <t xml:space="preserve">Distribution </t>
  </si>
  <si>
    <t>Non-performing loans</t>
  </si>
  <si>
    <t>Security values</t>
  </si>
  <si>
    <t>Specific provisions</t>
  </si>
  <si>
    <t>Net unsecured and with no provision</t>
  </si>
  <si>
    <t>Number of clients</t>
  </si>
  <si>
    <t>PART D</t>
  </si>
  <si>
    <t>Instalment sales and Lease</t>
  </si>
  <si>
    <t>Overdraft Facility</t>
  </si>
  <si>
    <t>Personal Loans</t>
  </si>
  <si>
    <t>Credit Cards</t>
  </si>
  <si>
    <t>Other loans and advances</t>
  </si>
  <si>
    <t>Interbank Loans</t>
  </si>
  <si>
    <t>Mortgage Loans</t>
  </si>
  <si>
    <t>MEMORANDUM SECTION</t>
  </si>
  <si>
    <t>Exposures secured by residential mortgage property</t>
  </si>
  <si>
    <t>Exposures secured by commercial real estate</t>
  </si>
  <si>
    <t>Asset Bought in or repossessed during preceding five years and unsold</t>
  </si>
  <si>
    <t>Historical cost</t>
  </si>
  <si>
    <t>Market value at date of return</t>
  </si>
  <si>
    <t>Commulative amount written off to date</t>
  </si>
  <si>
    <t>Liabilities &amp; other cost to be settled prior to sale</t>
  </si>
  <si>
    <t>preceding five years and unsold</t>
  </si>
  <si>
    <t>at date of</t>
  </si>
  <si>
    <t>amount written</t>
  </si>
  <si>
    <t>other cost to</t>
  </si>
  <si>
    <t>return</t>
  </si>
  <si>
    <t>off to date</t>
  </si>
  <si>
    <t>be settled</t>
  </si>
  <si>
    <t>prior to sale</t>
  </si>
  <si>
    <t>Company Acquired</t>
  </si>
  <si>
    <t xml:space="preserve">Fixed Property </t>
  </si>
  <si>
    <t xml:space="preserve">              Private dwelling</t>
  </si>
  <si>
    <t xml:space="preserve">             Commercial and Industrial</t>
  </si>
  <si>
    <t>Vehicle and equipment</t>
  </si>
  <si>
    <t>Other</t>
  </si>
  <si>
    <t>Value of exposure N$'000</t>
  </si>
  <si>
    <t>Number of residential mortgage loans granted and taken up</t>
  </si>
  <si>
    <t xml:space="preserve">mortgage loans </t>
  </si>
  <si>
    <t>granted and taken up</t>
  </si>
  <si>
    <t>N$ 0 - N$ 500</t>
  </si>
  <si>
    <t>N$ 500 - N$ 1 000</t>
  </si>
  <si>
    <t>N$ 1 000 - N$ 1 500</t>
  </si>
  <si>
    <t>N$ 1 500 - N$ 3 000</t>
  </si>
  <si>
    <t>N$ 3 000 and above</t>
  </si>
  <si>
    <t>Total granted and taken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</si>
</sst>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(* #,##0.00_);_(* \(#,##0.00\);_(* &quot;-&quot;??_);_(@_)"/>
    <numFmt numFmtId="166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0"/>
      <name val="CG Times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2">
    <xf numFmtId="0" fontId="0" fillId="0" borderId="0" xfId="0"/>
    <xf numFmtId="0" fontId="2" fillId="0" borderId="0" xfId="0" applyFont="1" applyProtection="1">
      <protection hidden="1"/>
    </xf>
    <xf numFmtId="0" fontId="3" fillId="2" borderId="0" xfId="0" applyFont="1" applyFill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49" fontId="5" fillId="3" borderId="1" xfId="0" applyNumberFormat="1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" fontId="5" fillId="3" borderId="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hidden="1"/>
    </xf>
    <xf numFmtId="164" fontId="5" fillId="3" borderId="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4" borderId="2" xfId="0" applyFont="1" applyFill="1" applyBorder="1" applyProtection="1">
      <protection hidden="1"/>
    </xf>
    <xf numFmtId="0" fontId="2" fillId="4" borderId="2" xfId="0" applyFont="1" applyFill="1" applyBorder="1" applyAlignment="1" applyProtection="1">
      <alignment horizontal="center"/>
      <protection hidden="1"/>
    </xf>
    <xf numFmtId="0" fontId="2" fillId="4" borderId="9" xfId="0" applyFont="1" applyFill="1" applyBorder="1" applyAlignment="1" applyProtection="1">
      <alignment horizontal="center"/>
      <protection hidden="1"/>
    </xf>
    <xf numFmtId="0" fontId="2" fillId="4" borderId="6" xfId="0" applyFont="1" applyFill="1" applyBorder="1" applyProtection="1">
      <protection hidden="1"/>
    </xf>
    <xf numFmtId="0" fontId="2" fillId="4" borderId="10" xfId="0" applyFont="1" applyFill="1" applyBorder="1" applyAlignment="1" applyProtection="1">
      <alignment horizontal="center"/>
      <protection hidden="1"/>
    </xf>
    <xf numFmtId="0" fontId="2" fillId="4" borderId="11" xfId="0" applyFont="1" applyFill="1" applyBorder="1" applyAlignment="1" applyProtection="1">
      <alignment horizontal="center"/>
      <protection hidden="1"/>
    </xf>
    <xf numFmtId="0" fontId="2" fillId="4" borderId="12" xfId="0" applyFont="1" applyFill="1" applyBorder="1" applyAlignment="1" applyProtection="1">
      <alignment horizontal="center"/>
      <protection hidden="1"/>
    </xf>
    <xf numFmtId="0" fontId="4" fillId="4" borderId="9" xfId="0" applyFont="1" applyFill="1" applyBorder="1" applyAlignment="1" applyProtection="1">
      <alignment vertical="center"/>
      <protection hidden="1"/>
    </xf>
    <xf numFmtId="0" fontId="2" fillId="4" borderId="5" xfId="0" applyFont="1" applyFill="1" applyBorder="1" applyProtection="1">
      <protection hidden="1"/>
    </xf>
    <xf numFmtId="0" fontId="2" fillId="4" borderId="13" xfId="0" applyFont="1" applyFill="1" applyBorder="1" applyProtection="1"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5" xfId="0" applyFont="1" applyBorder="1" applyProtection="1">
      <protection hidden="1"/>
    </xf>
    <xf numFmtId="3" fontId="2" fillId="5" borderId="15" xfId="1" applyNumberFormat="1" applyFont="1" applyFill="1" applyBorder="1" applyProtection="1">
      <protection locked="0"/>
    </xf>
    <xf numFmtId="166" fontId="2" fillId="3" borderId="15" xfId="1" applyNumberFormat="1" applyFont="1" applyFill="1" applyBorder="1" applyProtection="1">
      <protection hidden="1"/>
    </xf>
    <xf numFmtId="0" fontId="2" fillId="0" borderId="16" xfId="0" applyFont="1" applyBorder="1" applyAlignment="1" applyProtection="1">
      <alignment horizontal="center"/>
      <protection hidden="1"/>
    </xf>
    <xf numFmtId="0" fontId="2" fillId="0" borderId="17" xfId="0" applyFont="1" applyBorder="1" applyProtection="1">
      <protection hidden="1"/>
    </xf>
    <xf numFmtId="166" fontId="2" fillId="3" borderId="18" xfId="1" applyNumberFormat="1" applyFont="1" applyFill="1" applyBorder="1" applyProtection="1">
      <protection hidden="1"/>
    </xf>
    <xf numFmtId="166" fontId="2" fillId="3" borderId="17" xfId="1" applyNumberFormat="1" applyFont="1" applyFill="1" applyBorder="1" applyProtection="1">
      <protection hidden="1"/>
    </xf>
    <xf numFmtId="166" fontId="2" fillId="0" borderId="0" xfId="0" applyNumberFormat="1" applyFont="1" applyProtection="1">
      <protection hidden="1"/>
    </xf>
    <xf numFmtId="3" fontId="2" fillId="4" borderId="17" xfId="1" applyNumberFormat="1" applyFont="1" applyFill="1" applyBorder="1" applyProtection="1"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0" borderId="20" xfId="0" applyFont="1" applyBorder="1" applyProtection="1">
      <protection hidden="1"/>
    </xf>
    <xf numFmtId="3" fontId="2" fillId="4" borderId="21" xfId="1" applyNumberFormat="1" applyFont="1" applyFill="1" applyBorder="1" applyAlignment="1" applyProtection="1">
      <alignment horizontal="center"/>
      <protection hidden="1"/>
    </xf>
    <xf numFmtId="3" fontId="2" fillId="4" borderId="20" xfId="1" applyNumberFormat="1" applyFont="1" applyFill="1" applyBorder="1" applyAlignment="1" applyProtection="1">
      <alignment horizontal="center"/>
      <protection hidden="1"/>
    </xf>
    <xf numFmtId="3" fontId="2" fillId="4" borderId="22" xfId="1" applyNumberFormat="1" applyFont="1" applyFill="1" applyBorder="1" applyAlignment="1" applyProtection="1">
      <alignment horizontal="center"/>
      <protection hidden="1"/>
    </xf>
    <xf numFmtId="3" fontId="2" fillId="4" borderId="23" xfId="1" applyNumberFormat="1" applyFont="1" applyFill="1" applyBorder="1" applyAlignment="1" applyProtection="1">
      <alignment horizontal="center"/>
      <protection hidden="1"/>
    </xf>
    <xf numFmtId="166" fontId="2" fillId="4" borderId="21" xfId="1" applyNumberFormat="1" applyFont="1" applyFill="1" applyBorder="1" applyProtection="1">
      <protection hidden="1"/>
    </xf>
    <xf numFmtId="0" fontId="2" fillId="4" borderId="24" xfId="0" applyFont="1" applyFill="1" applyBorder="1" applyProtection="1">
      <protection hidden="1"/>
    </xf>
    <xf numFmtId="3" fontId="2" fillId="4" borderId="5" xfId="1" applyNumberFormat="1" applyFont="1" applyFill="1" applyBorder="1" applyProtection="1">
      <protection hidden="1"/>
    </xf>
    <xf numFmtId="3" fontId="2" fillId="4" borderId="25" xfId="1" applyNumberFormat="1" applyFont="1" applyFill="1" applyBorder="1" applyProtection="1">
      <protection hidden="1"/>
    </xf>
    <xf numFmtId="3" fontId="2" fillId="4" borderId="26" xfId="1" applyNumberFormat="1" applyFont="1" applyFill="1" applyBorder="1" applyProtection="1">
      <protection hidden="1"/>
    </xf>
    <xf numFmtId="166" fontId="2" fillId="4" borderId="13" xfId="1" applyNumberFormat="1" applyFont="1" applyFill="1" applyBorder="1" applyProtection="1">
      <protection hidden="1"/>
    </xf>
    <xf numFmtId="0" fontId="4" fillId="4" borderId="27" xfId="0" applyFont="1" applyFill="1" applyBorder="1" applyAlignment="1" applyProtection="1">
      <alignment wrapText="1"/>
      <protection hidden="1"/>
    </xf>
    <xf numFmtId="0" fontId="2" fillId="0" borderId="28" xfId="0" applyFont="1" applyBorder="1" applyAlignment="1" applyProtection="1">
      <alignment horizontal="center"/>
      <protection hidden="1"/>
    </xf>
    <xf numFmtId="166" fontId="2" fillId="3" borderId="14" xfId="1" applyNumberFormat="1" applyFont="1" applyFill="1" applyBorder="1" applyProtection="1">
      <protection hidden="1"/>
    </xf>
    <xf numFmtId="3" fontId="2" fillId="4" borderId="13" xfId="1" applyNumberFormat="1" applyFont="1" applyFill="1" applyBorder="1" applyProtection="1">
      <protection hidden="1"/>
    </xf>
    <xf numFmtId="0" fontId="4" fillId="4" borderId="5" xfId="0" applyFont="1" applyFill="1" applyBorder="1" applyProtection="1">
      <protection hidden="1"/>
    </xf>
    <xf numFmtId="0" fontId="2" fillId="4" borderId="3" xfId="0" applyFont="1" applyFill="1" applyBorder="1" applyProtection="1">
      <protection hidden="1"/>
    </xf>
    <xf numFmtId="0" fontId="2" fillId="4" borderId="26" xfId="0" applyFont="1" applyFill="1" applyBorder="1" applyProtection="1">
      <protection hidden="1"/>
    </xf>
    <xf numFmtId="0" fontId="2" fillId="4" borderId="4" xfId="0" applyFont="1" applyFill="1" applyBorder="1" applyProtection="1">
      <protection hidden="1"/>
    </xf>
    <xf numFmtId="0" fontId="2" fillId="0" borderId="14" xfId="0" applyFont="1" applyBorder="1" applyProtection="1">
      <protection hidden="1"/>
    </xf>
    <xf numFmtId="0" fontId="2" fillId="0" borderId="16" xfId="0" applyFont="1" applyBorder="1" applyProtection="1">
      <protection hidden="1"/>
    </xf>
    <xf numFmtId="0" fontId="2" fillId="0" borderId="23" xfId="0" applyFont="1" applyBorder="1" applyProtection="1"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165" fontId="2" fillId="4" borderId="29" xfId="0" applyNumberFormat="1" applyFont="1" applyFill="1" applyBorder="1" applyAlignment="1" applyProtection="1">
      <alignment horizontal="center"/>
      <protection hidden="1"/>
    </xf>
    <xf numFmtId="0" fontId="2" fillId="4" borderId="23" xfId="0" applyFont="1" applyFill="1" applyBorder="1" applyAlignment="1" applyProtection="1">
      <alignment horizontal="center"/>
      <protection hidden="1"/>
    </xf>
    <xf numFmtId="0" fontId="2" fillId="4" borderId="29" xfId="0" applyFont="1" applyFill="1" applyBorder="1" applyAlignment="1" applyProtection="1">
      <alignment horizontal="center"/>
      <protection hidden="1"/>
    </xf>
    <xf numFmtId="0" fontId="2" fillId="4" borderId="21" xfId="0" applyFont="1" applyFill="1" applyBorder="1" applyProtection="1">
      <protection hidden="1"/>
    </xf>
    <xf numFmtId="49" fontId="2" fillId="3" borderId="1" xfId="0" applyNumberFormat="1" applyFont="1" applyFill="1" applyBorder="1" applyProtection="1"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4" fillId="4" borderId="30" xfId="0" applyFont="1" applyFill="1" applyBorder="1" applyProtection="1">
      <protection hidden="1"/>
    </xf>
    <xf numFmtId="0" fontId="4" fillId="4" borderId="31" xfId="0" applyFont="1" applyFill="1" applyBorder="1" applyProtection="1">
      <protection hidden="1"/>
    </xf>
    <xf numFmtId="0" fontId="2" fillId="4" borderId="31" xfId="0" applyFont="1" applyFill="1" applyBorder="1" applyProtection="1">
      <protection hidden="1"/>
    </xf>
    <xf numFmtId="0" fontId="2" fillId="4" borderId="15" xfId="0" applyFont="1" applyFill="1" applyBorder="1" applyProtection="1">
      <protection hidden="1"/>
    </xf>
    <xf numFmtId="0" fontId="4" fillId="4" borderId="33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4" fillId="4" borderId="11" xfId="0" applyFont="1" applyFill="1" applyBorder="1" applyAlignment="1" applyProtection="1">
      <alignment horizontal="center"/>
      <protection hidden="1"/>
    </xf>
    <xf numFmtId="0" fontId="4" fillId="4" borderId="21" xfId="0" applyFont="1" applyFill="1" applyBorder="1" applyAlignment="1" applyProtection="1">
      <alignment horizontal="center"/>
      <protection hidden="1"/>
    </xf>
    <xf numFmtId="0" fontId="4" fillId="4" borderId="34" xfId="0" applyFont="1" applyFill="1" applyBorder="1" applyAlignment="1" applyProtection="1">
      <alignment horizontal="center"/>
      <protection hidden="1"/>
    </xf>
    <xf numFmtId="0" fontId="4" fillId="4" borderId="35" xfId="0" applyFont="1" applyFill="1" applyBorder="1" applyAlignment="1" applyProtection="1">
      <alignment horizontal="center"/>
      <protection hidden="1"/>
    </xf>
    <xf numFmtId="0" fontId="4" fillId="4" borderId="36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0" fontId="4" fillId="4" borderId="29" xfId="0" applyFont="1" applyFill="1" applyBorder="1" applyAlignment="1" applyProtection="1">
      <alignment horizontal="center"/>
      <protection hidden="1"/>
    </xf>
    <xf numFmtId="0" fontId="4" fillId="4" borderId="38" xfId="0" applyFont="1" applyFill="1" applyBorder="1" applyAlignment="1" applyProtection="1">
      <alignment horizontal="center"/>
      <protection hidden="1"/>
    </xf>
    <xf numFmtId="0" fontId="4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Protection="1">
      <protection hidden="1"/>
    </xf>
    <xf numFmtId="0" fontId="2" fillId="4" borderId="40" xfId="0" applyFont="1" applyFill="1" applyBorder="1" applyProtection="1">
      <protection hidden="1"/>
    </xf>
    <xf numFmtId="0" fontId="2" fillId="0" borderId="41" xfId="0" applyFont="1" applyBorder="1" applyAlignment="1" applyProtection="1">
      <alignment horizontal="center"/>
      <protection hidden="1"/>
    </xf>
    <xf numFmtId="166" fontId="2" fillId="3" borderId="28" xfId="1" applyNumberFormat="1" applyFont="1" applyFill="1" applyBorder="1" applyProtection="1">
      <protection hidden="1"/>
    </xf>
    <xf numFmtId="0" fontId="2" fillId="0" borderId="43" xfId="0" applyFont="1" applyBorder="1" applyAlignment="1" applyProtection="1">
      <alignment horizontal="center"/>
      <protection hidden="1"/>
    </xf>
    <xf numFmtId="166" fontId="2" fillId="3" borderId="6" xfId="1" applyNumberFormat="1" applyFont="1" applyFill="1" applyBorder="1" applyProtection="1">
      <protection hidden="1"/>
    </xf>
    <xf numFmtId="0" fontId="2" fillId="6" borderId="2" xfId="0" applyFont="1" applyFill="1" applyBorder="1" applyAlignment="1" applyProtection="1">
      <alignment horizontal="center"/>
      <protection hidden="1"/>
    </xf>
    <xf numFmtId="3" fontId="2" fillId="4" borderId="9" xfId="1" applyNumberFormat="1" applyFont="1" applyFill="1" applyBorder="1" applyAlignment="1" applyProtection="1">
      <alignment horizontal="center"/>
      <protection hidden="1"/>
    </xf>
    <xf numFmtId="3" fontId="2" fillId="4" borderId="44" xfId="1" applyNumberFormat="1" applyFont="1" applyFill="1" applyBorder="1" applyAlignment="1" applyProtection="1">
      <alignment horizontal="center"/>
      <protection hidden="1"/>
    </xf>
    <xf numFmtId="166" fontId="2" fillId="4" borderId="40" xfId="1" applyNumberFormat="1" applyFont="1" applyFill="1" applyBorder="1" applyProtection="1">
      <protection hidden="1"/>
    </xf>
    <xf numFmtId="0" fontId="7" fillId="8" borderId="40" xfId="0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7" fillId="6" borderId="16" xfId="0" applyFont="1" applyFill="1" applyBorder="1" applyAlignment="1">
      <alignment horizontal="left"/>
    </xf>
    <xf numFmtId="166" fontId="2" fillId="3" borderId="46" xfId="1" applyNumberFormat="1" applyFont="1" applyFill="1" applyBorder="1" applyProtection="1">
      <protection hidden="1"/>
    </xf>
    <xf numFmtId="166" fontId="2" fillId="3" borderId="1" xfId="1" applyNumberFormat="1" applyFont="1" applyFill="1" applyBorder="1" applyProtection="1">
      <protection hidden="1"/>
    </xf>
    <xf numFmtId="0" fontId="6" fillId="0" borderId="47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166" fontId="2" fillId="9" borderId="38" xfId="1" applyNumberFormat="1" applyFont="1" applyFill="1" applyBorder="1" applyProtection="1">
      <protection hidden="1"/>
    </xf>
    <xf numFmtId="166" fontId="2" fillId="3" borderId="24" xfId="1" applyNumberFormat="1" applyFont="1" applyFill="1" applyBorder="1" applyProtection="1">
      <protection hidden="1"/>
    </xf>
    <xf numFmtId="0" fontId="2" fillId="0" borderId="6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166" fontId="2" fillId="0" borderId="0" xfId="1" applyNumberFormat="1" applyFont="1" applyFill="1" applyBorder="1" applyProtection="1">
      <protection hidden="1"/>
    </xf>
    <xf numFmtId="166" fontId="2" fillId="0" borderId="49" xfId="1" applyNumberFormat="1" applyFont="1" applyFill="1" applyBorder="1" applyProtection="1">
      <protection hidden="1"/>
    </xf>
    <xf numFmtId="0" fontId="4" fillId="6" borderId="7" xfId="0" applyFont="1" applyFill="1" applyBorder="1" applyAlignment="1" applyProtection="1">
      <alignment horizontal="center"/>
      <protection hidden="1"/>
    </xf>
    <xf numFmtId="0" fontId="4" fillId="6" borderId="50" xfId="0" applyFont="1" applyFill="1" applyBorder="1" applyAlignment="1" applyProtection="1">
      <alignment horizontal="center"/>
      <protection hidden="1"/>
    </xf>
    <xf numFmtId="0" fontId="4" fillId="6" borderId="45" xfId="0" applyFont="1" applyFill="1" applyBorder="1" applyAlignment="1" applyProtection="1">
      <alignment horizontal="center"/>
      <protection hidden="1"/>
    </xf>
    <xf numFmtId="0" fontId="4" fillId="6" borderId="27" xfId="0" applyFont="1" applyFill="1" applyBorder="1" applyAlignment="1" applyProtection="1">
      <alignment horizontal="center"/>
      <protection hidden="1"/>
    </xf>
    <xf numFmtId="0" fontId="2" fillId="0" borderId="0" xfId="0" applyFont="1"/>
    <xf numFmtId="0" fontId="4" fillId="6" borderId="8" xfId="0" applyFont="1" applyFill="1" applyBorder="1" applyAlignment="1" applyProtection="1">
      <alignment horizontal="center"/>
      <protection hidden="1"/>
    </xf>
    <xf numFmtId="0" fontId="4" fillId="6" borderId="49" xfId="0" applyFont="1" applyFill="1" applyBorder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0" fontId="4" fillId="6" borderId="32" xfId="0" applyFont="1" applyFill="1" applyBorder="1" applyAlignment="1" applyProtection="1">
      <alignment horizontal="center"/>
      <protection hidden="1"/>
    </xf>
    <xf numFmtId="0" fontId="4" fillId="6" borderId="37" xfId="0" applyFont="1" applyFill="1" applyBorder="1" applyAlignment="1" applyProtection="1">
      <alignment horizontal="center"/>
      <protection hidden="1"/>
    </xf>
    <xf numFmtId="0" fontId="4" fillId="6" borderId="51" xfId="0" applyFont="1" applyFill="1" applyBorder="1" applyAlignment="1" applyProtection="1">
      <alignment horizontal="center"/>
      <protection hidden="1"/>
    </xf>
    <xf numFmtId="0" fontId="4" fillId="6" borderId="44" xfId="0" applyFont="1" applyFill="1" applyBorder="1" applyAlignment="1" applyProtection="1">
      <alignment horizontal="center"/>
      <protection hidden="1"/>
    </xf>
    <xf numFmtId="0" fontId="4" fillId="6" borderId="24" xfId="0" applyFont="1" applyFill="1" applyBorder="1" applyAlignment="1" applyProtection="1">
      <alignment horizontal="center"/>
      <protection hidden="1"/>
    </xf>
    <xf numFmtId="0" fontId="4" fillId="6" borderId="7" xfId="0" applyFont="1" applyFill="1" applyBorder="1" applyProtection="1">
      <protection hidden="1"/>
    </xf>
    <xf numFmtId="0" fontId="2" fillId="6" borderId="6" xfId="0" applyFont="1" applyFill="1" applyBorder="1" applyProtection="1">
      <protection hidden="1"/>
    </xf>
    <xf numFmtId="0" fontId="2" fillId="6" borderId="2" xfId="0" applyFont="1" applyFill="1" applyBorder="1" applyProtection="1">
      <protection hidden="1"/>
    </xf>
    <xf numFmtId="166" fontId="2" fillId="6" borderId="27" xfId="1" applyNumberFormat="1" applyFont="1" applyFill="1" applyBorder="1" applyProtection="1">
      <protection hidden="1"/>
    </xf>
    <xf numFmtId="0" fontId="7" fillId="0" borderId="15" xfId="0" applyFont="1" applyBorder="1" applyAlignment="1">
      <alignment horizontal="left"/>
    </xf>
    <xf numFmtId="0" fontId="7" fillId="6" borderId="17" xfId="0" applyFont="1" applyFill="1" applyBorder="1" applyAlignment="1">
      <alignment horizontal="left"/>
    </xf>
    <xf numFmtId="166" fontId="2" fillId="3" borderId="16" xfId="1" applyNumberFormat="1" applyFont="1" applyFill="1" applyBorder="1" applyProtection="1">
      <protection hidden="1"/>
    </xf>
    <xf numFmtId="0" fontId="6" fillId="0" borderId="46" xfId="0" applyFont="1" applyBorder="1" applyAlignment="1">
      <alignment horizontal="left"/>
    </xf>
    <xf numFmtId="0" fontId="2" fillId="0" borderId="23" xfId="0" applyFont="1" applyBorder="1" applyAlignment="1" applyProtection="1">
      <alignment horizontal="center"/>
      <protection hidden="1"/>
    </xf>
    <xf numFmtId="0" fontId="7" fillId="0" borderId="29" xfId="0" applyFont="1" applyBorder="1" applyAlignment="1">
      <alignment horizontal="left"/>
    </xf>
    <xf numFmtId="166" fontId="2" fillId="3" borderId="23" xfId="1" applyNumberFormat="1" applyFont="1" applyFill="1" applyBorder="1" applyProtection="1">
      <protection hidden="1"/>
    </xf>
    <xf numFmtId="166" fontId="2" fillId="3" borderId="20" xfId="1" applyNumberFormat="1" applyFont="1" applyFill="1" applyBorder="1" applyProtection="1">
      <protection hidden="1"/>
    </xf>
    <xf numFmtId="0" fontId="7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45" xfId="0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5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4" fillId="4" borderId="52" xfId="0" applyFont="1" applyFill="1" applyBorder="1" applyAlignment="1" applyProtection="1">
      <alignment horizontal="center"/>
      <protection hidden="1"/>
    </xf>
    <xf numFmtId="0" fontId="4" fillId="4" borderId="16" xfId="0" applyFont="1" applyFill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8" xfId="0" applyFont="1" applyBorder="1" applyProtection="1"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4" borderId="37" xfId="0" applyFont="1" applyFill="1" applyBorder="1" applyProtection="1">
      <protection hidden="1"/>
    </xf>
    <xf numFmtId="0" fontId="2" fillId="4" borderId="9" xfId="0" applyFont="1" applyFill="1" applyBorder="1" applyProtection="1">
      <protection hidden="1"/>
    </xf>
    <xf numFmtId="0" fontId="2" fillId="4" borderId="44" xfId="0" applyFont="1" applyFill="1" applyBorder="1" applyProtection="1">
      <protection hidden="1"/>
    </xf>
    <xf numFmtId="0" fontId="7" fillId="10" borderId="7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vertical="center"/>
    </xf>
    <xf numFmtId="0" fontId="7" fillId="7" borderId="8" xfId="0" applyFont="1" applyFill="1" applyBorder="1" applyAlignment="1">
      <alignment vertical="center"/>
    </xf>
    <xf numFmtId="0" fontId="7" fillId="7" borderId="32" xfId="0" applyFont="1" applyFill="1" applyBorder="1" applyAlignment="1">
      <alignment vertical="center"/>
    </xf>
    <xf numFmtId="0" fontId="7" fillId="7" borderId="8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166" fontId="2" fillId="3" borderId="53" xfId="1" applyNumberFormat="1" applyFont="1" applyFill="1" applyBorder="1" applyProtection="1">
      <protection hidden="1"/>
    </xf>
    <xf numFmtId="0" fontId="2" fillId="0" borderId="41" xfId="0" applyFont="1" applyBorder="1" applyProtection="1">
      <protection hidden="1"/>
    </xf>
    <xf numFmtId="0" fontId="2" fillId="0" borderId="46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54" xfId="0" applyFont="1" applyBorder="1" applyProtection="1">
      <protection hidden="1"/>
    </xf>
    <xf numFmtId="0" fontId="2" fillId="0" borderId="48" xfId="0" applyFont="1" applyBorder="1" applyAlignment="1">
      <alignment horizontal="center"/>
    </xf>
    <xf numFmtId="166" fontId="2" fillId="3" borderId="55" xfId="1" applyNumberFormat="1" applyFont="1" applyFill="1" applyBorder="1" applyProtection="1">
      <protection hidden="1"/>
    </xf>
    <xf numFmtId="0" fontId="2" fillId="8" borderId="4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10" borderId="2" xfId="0" applyFont="1" applyFill="1" applyBorder="1"/>
    <xf numFmtId="0" fontId="2" fillId="6" borderId="45" xfId="0" applyFont="1" applyFill="1" applyBorder="1"/>
    <xf numFmtId="0" fontId="2" fillId="6" borderId="2" xfId="0" applyFont="1" applyFill="1" applyBorder="1"/>
    <xf numFmtId="0" fontId="2" fillId="0" borderId="16" xfId="0" applyFont="1" applyBorder="1"/>
    <xf numFmtId="0" fontId="2" fillId="6" borderId="0" xfId="0" applyFont="1" applyFill="1"/>
    <xf numFmtId="0" fontId="2" fillId="6" borderId="6" xfId="0" applyFont="1" applyFill="1" applyBorder="1"/>
    <xf numFmtId="166" fontId="2" fillId="3" borderId="52" xfId="1" applyNumberFormat="1" applyFont="1" applyFill="1" applyBorder="1" applyProtection="1">
      <protection hidden="1"/>
    </xf>
    <xf numFmtId="0" fontId="6" fillId="0" borderId="16" xfId="0" applyFont="1" applyBorder="1"/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2" fillId="6" borderId="44" xfId="0" applyFont="1" applyFill="1" applyBorder="1"/>
    <xf numFmtId="0" fontId="7" fillId="8" borderId="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4" fillId="0" borderId="29" xfId="0" applyFont="1" applyBorder="1"/>
    <xf numFmtId="0" fontId="4" fillId="8" borderId="9" xfId="0" applyFont="1" applyFill="1" applyBorder="1" applyAlignment="1">
      <alignment horizontal="center"/>
    </xf>
    <xf numFmtId="166" fontId="2" fillId="9" borderId="20" xfId="0" applyNumberFormat="1" applyFont="1" applyFill="1" applyBorder="1"/>
    <xf numFmtId="0" fontId="2" fillId="6" borderId="2" xfId="0" applyFont="1" applyFill="1" applyBorder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2" fillId="6" borderId="9" xfId="0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5" fontId="2" fillId="0" borderId="0" xfId="0" applyNumberFormat="1" applyFont="1" applyProtection="1"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4" fillId="4" borderId="4" xfId="0" applyFont="1" applyFill="1" applyBorder="1" applyAlignment="1" applyProtection="1">
      <alignment horizontal="center"/>
      <protection hidden="1"/>
    </xf>
    <xf numFmtId="0" fontId="4" fillId="4" borderId="5" xfId="0" applyFont="1" applyFill="1" applyBorder="1" applyAlignment="1" applyProtection="1">
      <alignment horizontal="center"/>
      <protection hidden="1"/>
    </xf>
    <xf numFmtId="0" fontId="4" fillId="4" borderId="7" xfId="0" applyFont="1" applyFill="1" applyBorder="1" applyProtection="1">
      <protection hidden="1"/>
    </xf>
    <xf numFmtId="0" fontId="4" fillId="4" borderId="8" xfId="0" applyFont="1" applyFill="1" applyBorder="1" applyProtection="1">
      <protection hidden="1"/>
    </xf>
    <xf numFmtId="0" fontId="2" fillId="7" borderId="2" xfId="0" applyFont="1" applyFill="1" applyBorder="1" applyAlignment="1" applyProtection="1">
      <alignment horizontal="center"/>
      <protection hidden="1"/>
    </xf>
    <xf numFmtId="0" fontId="2" fillId="7" borderId="6" xfId="0" applyFont="1" applyFill="1" applyBorder="1" applyAlignment="1" applyProtection="1">
      <alignment horizontal="center"/>
      <protection hidden="1"/>
    </xf>
    <xf numFmtId="0" fontId="2" fillId="7" borderId="9" xfId="0" applyFont="1" applyFill="1" applyBorder="1" applyAlignment="1" applyProtection="1">
      <alignment horizontal="center"/>
      <protection hidden="1"/>
    </xf>
    <xf numFmtId="0" fontId="2" fillId="0" borderId="41" xfId="0" applyFont="1" applyBorder="1" applyProtection="1">
      <protection hidden="1"/>
    </xf>
    <xf numFmtId="0" fontId="2" fillId="0" borderId="17" xfId="0" applyFont="1" applyBorder="1" applyProtection="1">
      <protection hidden="1"/>
    </xf>
    <xf numFmtId="0" fontId="4" fillId="4" borderId="28" xfId="0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left" vertical="center"/>
      <protection hidden="1"/>
    </xf>
    <xf numFmtId="0" fontId="4" fillId="4" borderId="27" xfId="0" applyFont="1" applyFill="1" applyBorder="1" applyAlignment="1" applyProtection="1">
      <alignment horizontal="left" vertical="center"/>
      <protection hidden="1"/>
    </xf>
    <xf numFmtId="0" fontId="4" fillId="4" borderId="8" xfId="0" applyFont="1" applyFill="1" applyBorder="1" applyAlignment="1" applyProtection="1">
      <alignment horizontal="left" vertical="center"/>
      <protection hidden="1"/>
    </xf>
    <xf numFmtId="0" fontId="4" fillId="4" borderId="32" xfId="0" applyFont="1" applyFill="1" applyBorder="1" applyAlignment="1" applyProtection="1">
      <alignment horizontal="left" vertical="center"/>
      <protection hidden="1"/>
    </xf>
    <xf numFmtId="0" fontId="4" fillId="4" borderId="37" xfId="0" applyFont="1" applyFill="1" applyBorder="1" applyAlignment="1" applyProtection="1">
      <alignment horizontal="left" vertical="center"/>
      <protection hidden="1"/>
    </xf>
    <xf numFmtId="0" fontId="4" fillId="4" borderId="24" xfId="0" applyFont="1" applyFill="1" applyBorder="1" applyAlignment="1" applyProtection="1">
      <alignment horizontal="left" vertical="center"/>
      <protection hidden="1"/>
    </xf>
    <xf numFmtId="0" fontId="2" fillId="0" borderId="42" xfId="0" applyFont="1" applyBorder="1" applyProtection="1">
      <protection hidden="1"/>
    </xf>
    <xf numFmtId="0" fontId="2" fillId="0" borderId="15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2" fillId="0" borderId="32" xfId="0" applyFont="1" applyBorder="1" applyProtection="1">
      <protection hidden="1"/>
    </xf>
    <xf numFmtId="0" fontId="2" fillId="0" borderId="45" xfId="0" applyFont="1" applyBorder="1" applyAlignment="1" applyProtection="1">
      <alignment horizontal="left" vertic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6" xfId="0" applyFont="1" applyFill="1" applyBorder="1" applyAlignment="1" applyProtection="1">
      <alignment horizontal="center"/>
      <protection hidden="1"/>
    </xf>
    <xf numFmtId="0" fontId="4" fillId="4" borderId="9" xfId="0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7" fillId="7" borderId="2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4" fillId="6" borderId="9" xfId="0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/>
      <protection hidden="1"/>
    </xf>
    <xf numFmtId="0" fontId="2" fillId="0" borderId="54" xfId="0" applyFont="1" applyBorder="1" applyAlignment="1" applyProtection="1">
      <alignment horizontal="center"/>
      <protection hidden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upervison\Reg&amp;anal\WEBSITE%20DATA\Aggregated%20industry\Excel%20document%202021\Credit%20risk\2021\Industry%20Dec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FNB"/>
      <sheetName val="BWHK"/>
      <sheetName val="STDB"/>
      <sheetName val="NEDB"/>
      <sheetName val="LBN"/>
      <sheetName val="BIC"/>
      <sheetName val="TBN"/>
      <sheetName val="ATL"/>
    </sheetNames>
    <sheetDataSet>
      <sheetData sheetId="0"/>
      <sheetData sheetId="1">
        <row r="3">
          <cell r="C3">
            <v>2022</v>
          </cell>
        </row>
        <row r="4">
          <cell r="C4">
            <v>44470</v>
          </cell>
        </row>
        <row r="5">
          <cell r="C5">
            <v>44561</v>
          </cell>
        </row>
        <row r="16">
          <cell r="D16">
            <v>16067.88587</v>
          </cell>
        </row>
        <row r="17">
          <cell r="D17">
            <v>-4129.0817399999996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27">
          <cell r="D27">
            <v>399611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D28">
            <v>30891</v>
          </cell>
        </row>
        <row r="34">
          <cell r="D34">
            <v>4305</v>
          </cell>
        </row>
        <row r="38">
          <cell r="D38">
            <v>1804676.5906900002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D39">
            <v>870167</v>
          </cell>
        </row>
        <row r="45">
          <cell r="D45">
            <v>5702.5577139000006</v>
          </cell>
        </row>
        <row r="54">
          <cell r="C54">
            <v>44470</v>
          </cell>
        </row>
        <row r="55">
          <cell r="C55">
            <v>44561</v>
          </cell>
        </row>
        <row r="77">
          <cell r="D77">
            <v>4819554.3611703785</v>
          </cell>
          <cell r="E77">
            <v>10091</v>
          </cell>
          <cell r="F77">
            <v>0</v>
          </cell>
          <cell r="G77">
            <v>12776</v>
          </cell>
          <cell r="H77">
            <v>174195</v>
          </cell>
        </row>
        <row r="78">
          <cell r="D78">
            <v>-425885</v>
          </cell>
          <cell r="E78">
            <v>10551</v>
          </cell>
          <cell r="G78">
            <v>-12312</v>
          </cell>
          <cell r="H78">
            <v>-130334</v>
          </cell>
        </row>
        <row r="81">
          <cell r="F81">
            <v>0</v>
          </cell>
          <cell r="G81">
            <v>464.06384000000003</v>
          </cell>
          <cell r="H81">
            <v>27435.27</v>
          </cell>
        </row>
        <row r="83">
          <cell r="F83">
            <v>0.19949</v>
          </cell>
          <cell r="G83">
            <v>225.75312</v>
          </cell>
          <cell r="H83">
            <v>8020.7995300000011</v>
          </cell>
        </row>
        <row r="84">
          <cell r="D84">
            <v>43061.2590566</v>
          </cell>
          <cell r="E84">
            <v>412.83957939999999</v>
          </cell>
          <cell r="F84">
            <v>0</v>
          </cell>
          <cell r="G84">
            <v>0</v>
          </cell>
          <cell r="H84">
            <v>2350.3630800000005</v>
          </cell>
        </row>
        <row r="88">
          <cell r="D88">
            <v>7706038</v>
          </cell>
          <cell r="E88">
            <v>36299</v>
          </cell>
          <cell r="F88">
            <v>110002</v>
          </cell>
          <cell r="G88">
            <v>78892</v>
          </cell>
          <cell r="H88">
            <v>440127</v>
          </cell>
        </row>
        <row r="89">
          <cell r="D89">
            <v>-597128</v>
          </cell>
          <cell r="E89">
            <v>-11906.26</v>
          </cell>
          <cell r="F89">
            <v>8126</v>
          </cell>
          <cell r="G89">
            <v>-3761</v>
          </cell>
          <cell r="H89">
            <v>193732</v>
          </cell>
        </row>
        <row r="92">
          <cell r="F92">
            <v>39953.701209999999</v>
          </cell>
          <cell r="G92">
            <v>21850.444490000002</v>
          </cell>
          <cell r="H92">
            <v>238587.76715</v>
          </cell>
        </row>
        <row r="94">
          <cell r="F94">
            <v>13398.212929999987</v>
          </cell>
          <cell r="G94">
            <v>7618.1253700000016</v>
          </cell>
          <cell r="H94">
            <v>120090.87211000016</v>
          </cell>
        </row>
        <row r="95">
          <cell r="D95">
            <v>71216.640427623817</v>
          </cell>
          <cell r="E95">
            <v>487.85476819999991</v>
          </cell>
          <cell r="F95">
            <v>79315.306190000047</v>
          </cell>
          <cell r="G95">
            <v>53507.015389999986</v>
          </cell>
          <cell r="H95">
            <v>268310.03877238499</v>
          </cell>
        </row>
        <row r="107">
          <cell r="C107">
            <v>44470</v>
          </cell>
        </row>
        <row r="108">
          <cell r="C108">
            <v>44561</v>
          </cell>
        </row>
        <row r="119">
          <cell r="D119">
            <v>14130571</v>
          </cell>
          <cell r="E119">
            <v>42366</v>
          </cell>
          <cell r="F119">
            <v>374692</v>
          </cell>
          <cell r="G119">
            <v>160186</v>
          </cell>
          <cell r="H119">
            <v>273970</v>
          </cell>
        </row>
        <row r="120">
          <cell r="D120">
            <v>236616</v>
          </cell>
          <cell r="E120">
            <v>-14582</v>
          </cell>
          <cell r="F120">
            <v>-10212</v>
          </cell>
          <cell r="G120">
            <v>22983</v>
          </cell>
          <cell r="H120">
            <v>72</v>
          </cell>
        </row>
        <row r="123">
          <cell r="F123">
            <v>329194.57628000027</v>
          </cell>
          <cell r="G123">
            <v>161012.6293300002</v>
          </cell>
          <cell r="H123">
            <v>200727.9955299999</v>
          </cell>
        </row>
        <row r="125">
          <cell r="F125">
            <v>56397.848780000088</v>
          </cell>
          <cell r="G125">
            <v>26649.712470000013</v>
          </cell>
          <cell r="H125">
            <v>61983.680150000015</v>
          </cell>
        </row>
        <row r="126">
          <cell r="D126">
            <v>143671.87210450144</v>
          </cell>
          <cell r="E126">
            <v>555.67809980000004</v>
          </cell>
          <cell r="F126">
            <v>6078.4572100000041</v>
          </cell>
          <cell r="G126">
            <v>12028.618950000004</v>
          </cell>
          <cell r="H126">
            <v>28570.918589999997</v>
          </cell>
        </row>
        <row r="130">
          <cell r="D130">
            <v>3987502</v>
          </cell>
          <cell r="E130">
            <v>2894</v>
          </cell>
          <cell r="F130">
            <v>20354</v>
          </cell>
          <cell r="G130">
            <v>33175</v>
          </cell>
          <cell r="H130">
            <v>74231</v>
          </cell>
        </row>
        <row r="131">
          <cell r="D131">
            <v>-79115</v>
          </cell>
          <cell r="E131">
            <v>-2894</v>
          </cell>
          <cell r="F131">
            <v>1385</v>
          </cell>
          <cell r="G131">
            <v>-16691</v>
          </cell>
          <cell r="H131">
            <v>16592</v>
          </cell>
        </row>
        <row r="134">
          <cell r="F134">
            <v>19835.169859999998</v>
          </cell>
          <cell r="G134">
            <v>15867.74879</v>
          </cell>
          <cell r="H134">
            <v>60836.733629999995</v>
          </cell>
        </row>
        <row r="136">
          <cell r="F136">
            <v>1910.3607099999997</v>
          </cell>
          <cell r="G136">
            <v>2924.0765199999996</v>
          </cell>
          <cell r="H136">
            <v>17021.77634</v>
          </cell>
        </row>
        <row r="137">
          <cell r="D137">
            <v>39083.866001999995</v>
          </cell>
          <cell r="E137">
            <v>0</v>
          </cell>
          <cell r="F137">
            <v>1837.17956</v>
          </cell>
          <cell r="G137">
            <v>420.71221999999995</v>
          </cell>
          <cell r="H137">
            <v>9503.6330600000019</v>
          </cell>
        </row>
        <row r="141">
          <cell r="D141">
            <v>9453128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D142">
            <v>262301</v>
          </cell>
        </row>
        <row r="161">
          <cell r="C161">
            <v>44470</v>
          </cell>
        </row>
        <row r="162">
          <cell r="C162">
            <v>44561</v>
          </cell>
        </row>
        <row r="217">
          <cell r="C217">
            <v>44470</v>
          </cell>
        </row>
        <row r="218">
          <cell r="C218">
            <v>44561</v>
          </cell>
        </row>
      </sheetData>
      <sheetData sheetId="2">
        <row r="27">
          <cell r="D27">
            <v>221454</v>
          </cell>
        </row>
        <row r="28">
          <cell r="D28">
            <v>-20680</v>
          </cell>
        </row>
        <row r="29">
          <cell r="D29">
            <v>0</v>
          </cell>
        </row>
        <row r="34">
          <cell r="D34">
            <v>2007.74</v>
          </cell>
        </row>
        <row r="38">
          <cell r="D38">
            <v>619195</v>
          </cell>
        </row>
        <row r="39">
          <cell r="D39">
            <v>474015</v>
          </cell>
        </row>
        <row r="40">
          <cell r="D40">
            <v>0</v>
          </cell>
        </row>
        <row r="45">
          <cell r="D45">
            <v>0</v>
          </cell>
        </row>
        <row r="77">
          <cell r="D77">
            <v>10935366</v>
          </cell>
          <cell r="F77">
            <v>232684</v>
          </cell>
          <cell r="G77">
            <v>45495</v>
          </cell>
          <cell r="H77">
            <v>600815</v>
          </cell>
        </row>
        <row r="78">
          <cell r="D78">
            <v>99660</v>
          </cell>
          <cell r="F78">
            <v>-184695</v>
          </cell>
          <cell r="G78">
            <v>152568</v>
          </cell>
          <cell r="H78">
            <v>23684</v>
          </cell>
        </row>
        <row r="81">
          <cell r="F81">
            <v>36780</v>
          </cell>
          <cell r="G81">
            <v>122488</v>
          </cell>
          <cell r="H81">
            <v>410912</v>
          </cell>
        </row>
        <row r="83">
          <cell r="F83">
            <v>2229</v>
          </cell>
          <cell r="G83">
            <v>10732</v>
          </cell>
          <cell r="H83">
            <v>88165</v>
          </cell>
        </row>
        <row r="84">
          <cell r="D84">
            <v>110350.26000000001</v>
          </cell>
          <cell r="F84">
            <v>8980</v>
          </cell>
          <cell r="G84">
            <v>64842</v>
          </cell>
          <cell r="H84">
            <v>263927</v>
          </cell>
        </row>
        <row r="88">
          <cell r="D88">
            <v>6463838</v>
          </cell>
          <cell r="E88">
            <v>2116638</v>
          </cell>
          <cell r="F88">
            <v>82432</v>
          </cell>
          <cell r="G88">
            <v>46757</v>
          </cell>
          <cell r="H88">
            <v>209170</v>
          </cell>
        </row>
        <row r="89">
          <cell r="D89">
            <v>15692</v>
          </cell>
          <cell r="E89">
            <v>55892</v>
          </cell>
          <cell r="F89">
            <v>-14911</v>
          </cell>
          <cell r="G89">
            <v>9524</v>
          </cell>
          <cell r="H89">
            <v>8968</v>
          </cell>
        </row>
        <row r="90">
          <cell r="H90">
            <v>12211</v>
          </cell>
        </row>
        <row r="92">
          <cell r="F92">
            <v>42163</v>
          </cell>
          <cell r="G92">
            <v>36466</v>
          </cell>
          <cell r="H92">
            <v>96737</v>
          </cell>
        </row>
        <row r="94">
          <cell r="F94">
            <v>2278</v>
          </cell>
          <cell r="G94">
            <v>4362</v>
          </cell>
          <cell r="H94">
            <v>43902</v>
          </cell>
        </row>
        <row r="95">
          <cell r="D95">
            <v>64795.3</v>
          </cell>
          <cell r="E95">
            <v>43451</v>
          </cell>
          <cell r="F95">
            <v>23080</v>
          </cell>
          <cell r="G95">
            <v>15453</v>
          </cell>
          <cell r="H95">
            <v>205235</v>
          </cell>
        </row>
        <row r="119">
          <cell r="D119">
            <v>10565692</v>
          </cell>
          <cell r="E119">
            <v>0</v>
          </cell>
          <cell r="F119">
            <v>89830</v>
          </cell>
          <cell r="G119">
            <v>77980</v>
          </cell>
          <cell r="H119">
            <v>294367</v>
          </cell>
        </row>
        <row r="120">
          <cell r="D120">
            <v>185698</v>
          </cell>
          <cell r="F120">
            <v>-29557</v>
          </cell>
          <cell r="G120">
            <v>4505</v>
          </cell>
          <cell r="H120">
            <v>651</v>
          </cell>
        </row>
        <row r="121">
          <cell r="H121">
            <v>4047</v>
          </cell>
        </row>
        <row r="123">
          <cell r="F123">
            <v>52351</v>
          </cell>
          <cell r="G123">
            <v>67946</v>
          </cell>
          <cell r="H123">
            <v>184426</v>
          </cell>
        </row>
        <row r="125">
          <cell r="F125">
            <v>3328</v>
          </cell>
          <cell r="G125">
            <v>6226</v>
          </cell>
          <cell r="H125">
            <v>64971</v>
          </cell>
        </row>
        <row r="126">
          <cell r="D126">
            <v>107513.90000000001</v>
          </cell>
          <cell r="E126">
            <v>0</v>
          </cell>
          <cell r="F126">
            <v>4592</v>
          </cell>
          <cell r="G126">
            <v>8314</v>
          </cell>
          <cell r="H126">
            <v>179630</v>
          </cell>
        </row>
        <row r="130">
          <cell r="D130">
            <v>5279576</v>
          </cell>
          <cell r="E130">
            <v>0</v>
          </cell>
          <cell r="F130">
            <v>40833</v>
          </cell>
          <cell r="G130">
            <v>141230</v>
          </cell>
          <cell r="H130">
            <v>284812</v>
          </cell>
        </row>
        <row r="131">
          <cell r="D131">
            <v>188759</v>
          </cell>
          <cell r="F131">
            <v>-5384</v>
          </cell>
          <cell r="G131">
            <v>12543</v>
          </cell>
          <cell r="H131">
            <v>5016</v>
          </cell>
        </row>
        <row r="132">
          <cell r="H132">
            <v>0</v>
          </cell>
        </row>
        <row r="134">
          <cell r="F134">
            <v>34148</v>
          </cell>
          <cell r="G134">
            <v>130611</v>
          </cell>
          <cell r="H134">
            <v>201849</v>
          </cell>
        </row>
        <row r="136">
          <cell r="F136">
            <v>966</v>
          </cell>
          <cell r="G136">
            <v>9632</v>
          </cell>
          <cell r="H136">
            <v>27878</v>
          </cell>
        </row>
        <row r="137">
          <cell r="D137">
            <v>54683.35</v>
          </cell>
          <cell r="E137">
            <v>0</v>
          </cell>
          <cell r="F137">
            <v>335</v>
          </cell>
          <cell r="G137">
            <v>13531</v>
          </cell>
          <cell r="H137">
            <v>198607</v>
          </cell>
        </row>
        <row r="141">
          <cell r="D141">
            <v>3473617</v>
          </cell>
        </row>
        <row r="142">
          <cell r="D142">
            <v>606318</v>
          </cell>
        </row>
        <row r="148">
          <cell r="D148">
            <v>0</v>
          </cell>
        </row>
      </sheetData>
      <sheetData sheetId="3">
        <row r="16">
          <cell r="D16">
            <v>5576802</v>
          </cell>
        </row>
        <row r="17">
          <cell r="D17">
            <v>-337006.22</v>
          </cell>
        </row>
        <row r="27">
          <cell r="D27">
            <v>785385</v>
          </cell>
        </row>
        <row r="28">
          <cell r="D28">
            <v>-184209</v>
          </cell>
        </row>
        <row r="34">
          <cell r="D34">
            <v>6011.7590039999995</v>
          </cell>
        </row>
        <row r="38">
          <cell r="D38">
            <v>2198584</v>
          </cell>
        </row>
        <row r="39">
          <cell r="D39">
            <v>1137900</v>
          </cell>
        </row>
        <row r="45">
          <cell r="D45">
            <v>33364.840000000004</v>
          </cell>
        </row>
        <row r="77">
          <cell r="D77">
            <v>3919820</v>
          </cell>
          <cell r="F77">
            <v>0</v>
          </cell>
          <cell r="G77">
            <v>5230</v>
          </cell>
          <cell r="H77">
            <v>5739</v>
          </cell>
        </row>
        <row r="78">
          <cell r="D78">
            <v>-161054</v>
          </cell>
          <cell r="G78">
            <v>-5230</v>
          </cell>
          <cell r="H78">
            <v>4589</v>
          </cell>
        </row>
        <row r="81">
          <cell r="F81">
            <v>0</v>
          </cell>
          <cell r="G81">
            <v>0</v>
          </cell>
          <cell r="H81">
            <v>1986</v>
          </cell>
        </row>
        <row r="83">
          <cell r="F83">
            <v>0</v>
          </cell>
          <cell r="G83">
            <v>80</v>
          </cell>
          <cell r="H83">
            <v>703</v>
          </cell>
        </row>
        <row r="84">
          <cell r="D84">
            <v>37588</v>
          </cell>
          <cell r="F84">
            <v>0</v>
          </cell>
          <cell r="G84">
            <v>5150</v>
          </cell>
          <cell r="H84">
            <v>3050</v>
          </cell>
        </row>
        <row r="88">
          <cell r="D88">
            <v>5064212</v>
          </cell>
          <cell r="E88">
            <v>148835</v>
          </cell>
          <cell r="F88">
            <v>73629</v>
          </cell>
          <cell r="G88">
            <v>27361</v>
          </cell>
          <cell r="H88">
            <v>279974</v>
          </cell>
        </row>
        <row r="89">
          <cell r="D89">
            <v>278164</v>
          </cell>
          <cell r="E89">
            <v>4771</v>
          </cell>
          <cell r="F89">
            <v>24205</v>
          </cell>
          <cell r="G89">
            <v>21752</v>
          </cell>
        </row>
        <row r="90">
          <cell r="F90">
            <v>13425</v>
          </cell>
          <cell r="G90">
            <v>4369</v>
          </cell>
          <cell r="H90">
            <v>24217</v>
          </cell>
        </row>
        <row r="92">
          <cell r="F92">
            <v>20208</v>
          </cell>
          <cell r="G92">
            <v>12750</v>
          </cell>
          <cell r="H92">
            <v>73690</v>
          </cell>
        </row>
        <row r="94">
          <cell r="F94">
            <v>997</v>
          </cell>
          <cell r="G94">
            <v>361</v>
          </cell>
          <cell r="H94">
            <v>51878</v>
          </cell>
        </row>
        <row r="95">
          <cell r="D95">
            <v>56027.29</v>
          </cell>
          <cell r="E95">
            <v>3072</v>
          </cell>
          <cell r="F95">
            <v>63204</v>
          </cell>
          <cell r="G95">
            <v>31633</v>
          </cell>
          <cell r="H95">
            <v>130189</v>
          </cell>
        </row>
        <row r="119">
          <cell r="D119">
            <v>10211373</v>
          </cell>
          <cell r="E119">
            <v>343995</v>
          </cell>
          <cell r="F119">
            <v>143158</v>
          </cell>
          <cell r="G119">
            <v>180943</v>
          </cell>
          <cell r="H119">
            <v>589357</v>
          </cell>
        </row>
        <row r="120">
          <cell r="D120">
            <v>33043.744070000947</v>
          </cell>
          <cell r="E120">
            <v>-25934</v>
          </cell>
          <cell r="F120">
            <v>-2921</v>
          </cell>
          <cell r="G120">
            <v>-27782</v>
          </cell>
          <cell r="H120">
            <v>0</v>
          </cell>
        </row>
        <row r="121">
          <cell r="F121">
            <v>573</v>
          </cell>
          <cell r="H121">
            <v>192719</v>
          </cell>
        </row>
        <row r="123">
          <cell r="F123">
            <v>122274</v>
          </cell>
          <cell r="G123">
            <v>124281</v>
          </cell>
          <cell r="H123">
            <v>388448</v>
          </cell>
        </row>
        <row r="125">
          <cell r="F125">
            <v>-595</v>
          </cell>
          <cell r="G125">
            <v>-2052</v>
          </cell>
          <cell r="H125">
            <v>-162792</v>
          </cell>
        </row>
        <row r="126">
          <cell r="D126">
            <v>102444</v>
          </cell>
          <cell r="E126">
            <v>6361</v>
          </cell>
          <cell r="F126">
            <v>17986</v>
          </cell>
          <cell r="G126">
            <v>30933</v>
          </cell>
          <cell r="H126">
            <v>170982</v>
          </cell>
        </row>
        <row r="130">
          <cell r="D130">
            <v>1200469</v>
          </cell>
          <cell r="E130">
            <v>13330</v>
          </cell>
          <cell r="F130">
            <v>3601</v>
          </cell>
          <cell r="G130">
            <v>16437</v>
          </cell>
          <cell r="H130">
            <v>728466</v>
          </cell>
        </row>
        <row r="131">
          <cell r="D131">
            <v>14155</v>
          </cell>
          <cell r="E131">
            <v>862</v>
          </cell>
          <cell r="F131">
            <v>2288</v>
          </cell>
          <cell r="G131">
            <v>1439</v>
          </cell>
          <cell r="H131">
            <v>0</v>
          </cell>
        </row>
        <row r="132">
          <cell r="H132">
            <v>278420</v>
          </cell>
        </row>
        <row r="134">
          <cell r="F134">
            <v>5810</v>
          </cell>
          <cell r="G134">
            <v>16626</v>
          </cell>
          <cell r="H134">
            <v>329762</v>
          </cell>
        </row>
        <row r="136">
          <cell r="F136">
            <v>13</v>
          </cell>
          <cell r="G136">
            <v>68</v>
          </cell>
          <cell r="H136">
            <v>-14723</v>
          </cell>
        </row>
        <row r="137">
          <cell r="D137">
            <v>12146</v>
          </cell>
          <cell r="E137">
            <v>284</v>
          </cell>
          <cell r="F137">
            <v>65</v>
          </cell>
          <cell r="G137">
            <v>1160</v>
          </cell>
          <cell r="H137">
            <v>135007</v>
          </cell>
        </row>
        <row r="141">
          <cell r="D141">
            <v>4735377</v>
          </cell>
        </row>
        <row r="142">
          <cell r="D142">
            <v>-66836</v>
          </cell>
        </row>
      </sheetData>
      <sheetData sheetId="4">
        <row r="16">
          <cell r="D16">
            <v>2615175.5496399994</v>
          </cell>
        </row>
        <row r="17">
          <cell r="D17">
            <v>242402.25312000047</v>
          </cell>
        </row>
        <row r="27">
          <cell r="D27">
            <v>97377.58606999999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D28">
            <v>-37327.782669999993</v>
          </cell>
        </row>
        <row r="34">
          <cell r="D34">
            <v>600.49803399999996</v>
          </cell>
        </row>
        <row r="38">
          <cell r="D38">
            <v>4074357.0306773512</v>
          </cell>
        </row>
        <row r="39">
          <cell r="D39">
            <v>-90657.727751524188</v>
          </cell>
        </row>
        <row r="66">
          <cell r="D66">
            <v>1849007.6646701824</v>
          </cell>
        </row>
        <row r="67">
          <cell r="D67">
            <v>26544.850423989818</v>
          </cell>
        </row>
        <row r="77">
          <cell r="D77">
            <v>2655521.8929700032</v>
          </cell>
          <cell r="E77">
            <v>14100.015329999998</v>
          </cell>
          <cell r="F77">
            <v>45076.700639999988</v>
          </cell>
          <cell r="G77">
            <v>12054.424200000001</v>
          </cell>
          <cell r="H77">
            <v>116466.20540000004</v>
          </cell>
        </row>
        <row r="78">
          <cell r="D78">
            <v>-289501.23839999828</v>
          </cell>
          <cell r="E78">
            <v>-12274.997119999998</v>
          </cell>
          <cell r="F78">
            <v>-3813.2678999999844</v>
          </cell>
          <cell r="G78">
            <v>18989.786209999998</v>
          </cell>
          <cell r="H78">
            <v>24490.527499999967</v>
          </cell>
        </row>
        <row r="79">
          <cell r="H79">
            <v>12332.56719</v>
          </cell>
        </row>
        <row r="81">
          <cell r="F81">
            <v>28439.963630809969</v>
          </cell>
          <cell r="G81">
            <v>15286.595922915818</v>
          </cell>
          <cell r="H81">
            <v>34259.577086972698</v>
          </cell>
        </row>
        <row r="83">
          <cell r="F83">
            <v>415.81503999999984</v>
          </cell>
          <cell r="G83">
            <v>913.97063999999989</v>
          </cell>
          <cell r="H83">
            <v>10149.620120000001</v>
          </cell>
        </row>
        <row r="84">
          <cell r="D84">
            <v>23660.20654570005</v>
          </cell>
          <cell r="E84">
            <v>36.500364200000007</v>
          </cell>
          <cell r="F84">
            <v>6652.7180663100316</v>
          </cell>
          <cell r="G84">
            <v>12182.799302684178</v>
          </cell>
          <cell r="H84">
            <v>84214.968503027339</v>
          </cell>
        </row>
        <row r="88">
          <cell r="D88">
            <v>2021211.7786199949</v>
          </cell>
          <cell r="E88">
            <v>30923.29997999996</v>
          </cell>
          <cell r="F88">
            <v>41857.888560000007</v>
          </cell>
          <cell r="G88">
            <v>12815.098310000012</v>
          </cell>
          <cell r="H88">
            <v>78242.673609999998</v>
          </cell>
        </row>
        <row r="89">
          <cell r="D89">
            <v>-119320.95052999537</v>
          </cell>
          <cell r="E89">
            <v>-13205.724689999974</v>
          </cell>
          <cell r="F89">
            <v>-13714.866140000002</v>
          </cell>
          <cell r="G89">
            <v>12515.343259999965</v>
          </cell>
          <cell r="H89">
            <v>8967.3132500000538</v>
          </cell>
        </row>
        <row r="90">
          <cell r="H90">
            <v>11596.131600000001</v>
          </cell>
        </row>
        <row r="92">
          <cell r="F92">
            <v>3605.1950847400944</v>
          </cell>
          <cell r="G92">
            <v>883.52398720000008</v>
          </cell>
          <cell r="H92">
            <v>17499.348864602583</v>
          </cell>
        </row>
        <row r="94">
          <cell r="F94">
            <v>912.38312000000008</v>
          </cell>
          <cell r="G94">
            <v>1490.8714199999997</v>
          </cell>
          <cell r="H94">
            <v>9190.9482000000007</v>
          </cell>
        </row>
        <row r="95">
          <cell r="D95">
            <v>19068.72687119992</v>
          </cell>
          <cell r="E95">
            <v>354.35150579999987</v>
          </cell>
          <cell r="F95">
            <v>9468.210108459918</v>
          </cell>
          <cell r="G95">
            <v>12037.049694400006</v>
          </cell>
          <cell r="H95">
            <v>67471.424015397424</v>
          </cell>
        </row>
        <row r="119">
          <cell r="D119">
            <v>4912063.8794899983</v>
          </cell>
          <cell r="E119">
            <v>88316.04939</v>
          </cell>
          <cell r="F119">
            <v>80904.075459999964</v>
          </cell>
          <cell r="G119">
            <v>30690.755439999997</v>
          </cell>
          <cell r="H119">
            <v>604461.50822000019</v>
          </cell>
        </row>
        <row r="120">
          <cell r="D120">
            <v>-13397.33555999957</v>
          </cell>
          <cell r="E120">
            <v>-30095.002819999994</v>
          </cell>
          <cell r="F120">
            <v>-8069.2529499999364</v>
          </cell>
          <cell r="G120">
            <v>-3046.2088399999848</v>
          </cell>
          <cell r="H120">
            <v>31255.138440000155</v>
          </cell>
        </row>
        <row r="121">
          <cell r="H121">
            <v>14765.552390000001</v>
          </cell>
        </row>
        <row r="123">
          <cell r="F123">
            <v>44079.542936697995</v>
          </cell>
          <cell r="G123">
            <v>16092.60464351763</v>
          </cell>
          <cell r="H123">
            <v>390514.30065573612</v>
          </cell>
        </row>
        <row r="125">
          <cell r="F125">
            <v>1139.3436000000002</v>
          </cell>
          <cell r="G125">
            <v>944.94930999999997</v>
          </cell>
          <cell r="H125">
            <v>112810.4383200001</v>
          </cell>
        </row>
        <row r="126">
          <cell r="D126">
            <v>48986.665439299992</v>
          </cell>
          <cell r="E126">
            <v>1164.4209314</v>
          </cell>
          <cell r="F126">
            <v>18170.864621302004</v>
          </cell>
          <cell r="G126">
            <v>10606.992646482367</v>
          </cell>
          <cell r="H126">
            <v>117663.42779426355</v>
          </cell>
        </row>
        <row r="130">
          <cell r="D130">
            <v>1059320.7073900006</v>
          </cell>
          <cell r="E130">
            <v>41496.365960000003</v>
          </cell>
          <cell r="F130">
            <v>19379.127590000004</v>
          </cell>
          <cell r="G130">
            <v>109.8747199999998</v>
          </cell>
          <cell r="H130">
            <v>134543.61525999999</v>
          </cell>
        </row>
        <row r="131">
          <cell r="D131">
            <v>79447.892649999121</v>
          </cell>
          <cell r="E131">
            <v>-39455.178810000005</v>
          </cell>
          <cell r="F131">
            <v>-8755.6437200000018</v>
          </cell>
          <cell r="G131">
            <v>10617.822969999999</v>
          </cell>
          <cell r="H131">
            <v>-44359.891179999991</v>
          </cell>
        </row>
        <row r="132">
          <cell r="H132">
            <v>0</v>
          </cell>
        </row>
        <row r="134">
          <cell r="F134">
            <v>4700.48297</v>
          </cell>
          <cell r="G134">
            <v>6793.0006680368833</v>
          </cell>
          <cell r="H134">
            <v>53626.000253581806</v>
          </cell>
        </row>
        <row r="136">
          <cell r="F136">
            <v>340.28065999999995</v>
          </cell>
          <cell r="G136">
            <v>353.24588</v>
          </cell>
          <cell r="H136">
            <v>13791.647819999996</v>
          </cell>
        </row>
        <row r="137">
          <cell r="D137">
            <v>11387.686000399997</v>
          </cell>
          <cell r="E137">
            <v>40.823743</v>
          </cell>
          <cell r="F137">
            <v>1116.544048</v>
          </cell>
          <cell r="G137">
            <v>3241.4065669631163</v>
          </cell>
          <cell r="H137">
            <v>22766.076006418185</v>
          </cell>
        </row>
        <row r="141">
          <cell r="D141">
            <v>904053.34279999998</v>
          </cell>
        </row>
        <row r="142">
          <cell r="D142">
            <v>121123.94417000003</v>
          </cell>
        </row>
      </sheetData>
      <sheetData sheetId="5">
        <row r="16">
          <cell r="D16">
            <v>82997.571519999998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D17">
            <v>442489.29128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</row>
        <row r="22">
          <cell r="F22">
            <v>0</v>
          </cell>
          <cell r="G22">
            <v>0</v>
          </cell>
          <cell r="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3">
          <cell r="F33">
            <v>0</v>
          </cell>
          <cell r="G33">
            <v>0</v>
          </cell>
          <cell r="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8">
          <cell r="D38">
            <v>95221.598679999996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D39">
            <v>38575.995419999992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2">
          <cell r="F42">
            <v>0</v>
          </cell>
          <cell r="G42">
            <v>0</v>
          </cell>
          <cell r="H42">
            <v>0</v>
          </cell>
        </row>
        <row r="44">
          <cell r="F44">
            <v>0</v>
          </cell>
          <cell r="G44">
            <v>0</v>
          </cell>
          <cell r="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70">
          <cell r="F70">
            <v>0</v>
          </cell>
          <cell r="G70">
            <v>0</v>
          </cell>
          <cell r="H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7">
          <cell r="D77">
            <v>0</v>
          </cell>
        </row>
        <row r="78">
          <cell r="D78">
            <v>0</v>
          </cell>
        </row>
        <row r="88">
          <cell r="D88">
            <v>1676791.2929</v>
          </cell>
          <cell r="E88">
            <v>19209.488659999995</v>
          </cell>
          <cell r="F88">
            <v>19550.922389999996</v>
          </cell>
          <cell r="G88">
            <v>26394.15095000001</v>
          </cell>
          <cell r="H88">
            <v>19728.946790000002</v>
          </cell>
        </row>
        <row r="89">
          <cell r="D89">
            <v>106798.96552000032</v>
          </cell>
          <cell r="E89">
            <v>-5622.8459699999912</v>
          </cell>
          <cell r="F89">
            <v>2170.7845399999896</v>
          </cell>
          <cell r="G89">
            <v>2132.3391099999862</v>
          </cell>
          <cell r="H89">
            <v>4512.0088499999983</v>
          </cell>
        </row>
        <row r="95">
          <cell r="D95">
            <v>17768.939049800003</v>
          </cell>
          <cell r="E95">
            <v>271.7328538000001</v>
          </cell>
          <cell r="F95">
            <v>2172.1706929999982</v>
          </cell>
          <cell r="G95">
            <v>14263.245029999998</v>
          </cell>
          <cell r="H95">
            <v>24240.95564</v>
          </cell>
        </row>
        <row r="119">
          <cell r="D119">
            <v>0</v>
          </cell>
        </row>
        <row r="120">
          <cell r="D120">
            <v>1471.9890499999999</v>
          </cell>
        </row>
        <row r="126">
          <cell r="D126">
            <v>14.7198905</v>
          </cell>
        </row>
        <row r="141">
          <cell r="D141">
            <v>19784.063900000001</v>
          </cell>
        </row>
        <row r="142">
          <cell r="D142">
            <v>149631.49093999999</v>
          </cell>
        </row>
      </sheetData>
      <sheetData sheetId="6">
        <row r="16">
          <cell r="D16">
            <v>42341</v>
          </cell>
        </row>
        <row r="17">
          <cell r="D17">
            <v>9460.5669100000014</v>
          </cell>
        </row>
        <row r="38">
          <cell r="D38">
            <v>88834</v>
          </cell>
        </row>
        <row r="39">
          <cell r="D39">
            <v>35918.799470000027</v>
          </cell>
        </row>
        <row r="45">
          <cell r="D45">
            <v>0</v>
          </cell>
        </row>
        <row r="77">
          <cell r="D77">
            <v>97830</v>
          </cell>
          <cell r="F77">
            <v>2759</v>
          </cell>
        </row>
        <row r="78">
          <cell r="D78">
            <v>3835.5760100000357</v>
          </cell>
          <cell r="E78">
            <v>430.29616999999996</v>
          </cell>
          <cell r="F78">
            <v>45.07672999999977</v>
          </cell>
        </row>
        <row r="84">
          <cell r="D84">
            <v>1016.6557601000004</v>
          </cell>
          <cell r="E84">
            <v>3.4423693600000003</v>
          </cell>
          <cell r="F84">
            <v>280.40767299999999</v>
          </cell>
        </row>
        <row r="88">
          <cell r="D88">
            <v>8945</v>
          </cell>
          <cell r="E88">
            <v>138</v>
          </cell>
          <cell r="H88">
            <v>0</v>
          </cell>
        </row>
        <row r="89">
          <cell r="D89">
            <v>-1042.2468299999996</v>
          </cell>
          <cell r="E89">
            <v>-138</v>
          </cell>
          <cell r="F89">
            <v>103.72194</v>
          </cell>
          <cell r="H89">
            <v>0</v>
          </cell>
        </row>
        <row r="95">
          <cell r="D95">
            <v>79.027531699999997</v>
          </cell>
          <cell r="E95">
            <v>0</v>
          </cell>
          <cell r="F95">
            <v>10.372194</v>
          </cell>
          <cell r="H95">
            <v>0</v>
          </cell>
        </row>
        <row r="119">
          <cell r="D119">
            <v>20791</v>
          </cell>
          <cell r="F119">
            <v>775</v>
          </cell>
        </row>
        <row r="120">
          <cell r="D120">
            <v>173.06228999999769</v>
          </cell>
          <cell r="F120">
            <v>-775</v>
          </cell>
          <cell r="G120">
            <v>781.17584999999997</v>
          </cell>
        </row>
        <row r="123">
          <cell r="G123">
            <v>583</v>
          </cell>
        </row>
        <row r="126">
          <cell r="D126">
            <v>209.64062289999998</v>
          </cell>
          <cell r="F126">
            <v>0</v>
          </cell>
          <cell r="G126">
            <v>99.037924999999987</v>
          </cell>
        </row>
        <row r="130">
          <cell r="D130">
            <v>108738</v>
          </cell>
        </row>
        <row r="131">
          <cell r="D131">
            <v>2026.3391100000008</v>
          </cell>
        </row>
        <row r="137">
          <cell r="D137">
            <v>1107.6433911000001</v>
          </cell>
        </row>
        <row r="141">
          <cell r="D141">
            <v>8660</v>
          </cell>
        </row>
        <row r="142">
          <cell r="D142">
            <v>1845.5258900000008</v>
          </cell>
        </row>
      </sheetData>
      <sheetData sheetId="7">
        <row r="119">
          <cell r="D119">
            <v>11426</v>
          </cell>
          <cell r="E119">
            <v>0</v>
          </cell>
          <cell r="F119">
            <v>0</v>
          </cell>
          <cell r="G119">
            <v>3168</v>
          </cell>
          <cell r="H119">
            <v>0</v>
          </cell>
        </row>
        <row r="120">
          <cell r="D120">
            <v>1225</v>
          </cell>
          <cell r="E120">
            <v>0</v>
          </cell>
          <cell r="F120">
            <v>0</v>
          </cell>
          <cell r="G120">
            <v>-1607</v>
          </cell>
          <cell r="H120">
            <v>0</v>
          </cell>
        </row>
        <row r="126">
          <cell r="D126">
            <v>126.50750839999999</v>
          </cell>
          <cell r="E126">
            <v>0</v>
          </cell>
          <cell r="F126">
            <v>0</v>
          </cell>
          <cell r="G126">
            <v>780.48261000000002</v>
          </cell>
          <cell r="H126">
            <v>0</v>
          </cell>
        </row>
        <row r="130">
          <cell r="D130">
            <v>4742</v>
          </cell>
        </row>
        <row r="131">
          <cell r="D131">
            <v>-108</v>
          </cell>
        </row>
        <row r="132">
          <cell r="D132">
            <v>0</v>
          </cell>
        </row>
        <row r="137">
          <cell r="D137">
            <v>46.344926699999995</v>
          </cell>
        </row>
        <row r="141">
          <cell r="D141">
            <v>6915</v>
          </cell>
          <cell r="E141">
            <v>13</v>
          </cell>
          <cell r="F141">
            <v>0</v>
          </cell>
          <cell r="G141">
            <v>6</v>
          </cell>
          <cell r="H141">
            <v>0</v>
          </cell>
        </row>
        <row r="142">
          <cell r="D142">
            <v>-1180</v>
          </cell>
          <cell r="E142">
            <v>-6</v>
          </cell>
          <cell r="F142">
            <v>0</v>
          </cell>
          <cell r="G142">
            <v>-6</v>
          </cell>
          <cell r="H142">
            <v>0</v>
          </cell>
        </row>
        <row r="148">
          <cell r="D148">
            <v>57.352326499999997</v>
          </cell>
          <cell r="E148">
            <v>0.1326542</v>
          </cell>
          <cell r="F148">
            <v>0</v>
          </cell>
          <cell r="H148">
            <v>0</v>
          </cell>
        </row>
      </sheetData>
      <sheetData sheetId="8">
        <row r="16">
          <cell r="D16">
            <v>37812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D17">
            <v>-21029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23">
          <cell r="D23">
            <v>167.83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8">
          <cell r="D38">
            <v>11599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D39">
            <v>13567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5">
          <cell r="D45">
            <v>251.66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7">
          <cell r="D77">
            <v>20027.481080000001</v>
          </cell>
          <cell r="E77">
            <v>0</v>
          </cell>
          <cell r="F77">
            <v>1252.4128999999998</v>
          </cell>
          <cell r="G77">
            <v>0</v>
          </cell>
          <cell r="H77">
            <v>730.95450000000005</v>
          </cell>
        </row>
        <row r="78">
          <cell r="D78">
            <v>465.18639999999868</v>
          </cell>
          <cell r="E78">
            <v>0</v>
          </cell>
          <cell r="F78">
            <v>-1252.4128999999998</v>
          </cell>
          <cell r="G78">
            <v>0</v>
          </cell>
          <cell r="H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1">
          <cell r="F81">
            <v>0</v>
          </cell>
          <cell r="G81">
            <v>0</v>
          </cell>
          <cell r="H81">
            <v>0</v>
          </cell>
        </row>
        <row r="84">
          <cell r="D84">
            <v>204.9266748</v>
          </cell>
          <cell r="E84">
            <v>0</v>
          </cell>
          <cell r="F84">
            <v>0</v>
          </cell>
          <cell r="G84">
            <v>0</v>
          </cell>
          <cell r="H84">
            <v>730.95450000000005</v>
          </cell>
        </row>
        <row r="88">
          <cell r="D88">
            <v>384.91836999999998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D89">
            <v>-142.80667999999994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5">
          <cell r="D95">
            <v>2.4211169000000003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6E20-66FB-4C09-A3F3-275C6F7DC684}">
  <sheetPr>
    <pageSetUpPr fitToPage="1"/>
  </sheetPr>
  <dimension ref="A1:Q265"/>
  <sheetViews>
    <sheetView tabSelected="1" topLeftCell="B229" zoomScale="80" zoomScaleNormal="80" workbookViewId="0">
      <selection activeCell="E260" sqref="E260:E264"/>
    </sheetView>
  </sheetViews>
  <sheetFormatPr defaultColWidth="9.140625" defaultRowHeight="11.25"/>
  <cols>
    <col min="1" max="1" width="5" style="1" customWidth="1"/>
    <col min="2" max="2" width="15.7109375" style="1" customWidth="1"/>
    <col min="3" max="3" width="58.85546875" style="1" customWidth="1"/>
    <col min="4" max="13" width="11.42578125" style="1" customWidth="1"/>
    <col min="14" max="16" width="9.140625" style="1"/>
    <col min="17" max="17" width="11.7109375" style="1" customWidth="1"/>
    <col min="18" max="16384" width="9.140625" style="1"/>
  </cols>
  <sheetData>
    <row r="1" spans="1:10">
      <c r="A1" s="1" t="s">
        <v>0</v>
      </c>
    </row>
    <row r="2" spans="1:10" ht="12.75">
      <c r="A2" s="2" t="s">
        <v>1</v>
      </c>
      <c r="B2" s="3" t="s">
        <v>2</v>
      </c>
      <c r="C2" s="4" t="s">
        <v>3</v>
      </c>
      <c r="I2" s="5"/>
    </row>
    <row r="3" spans="1:10" ht="12.75">
      <c r="A3" s="6"/>
      <c r="B3" s="6" t="s">
        <v>4</v>
      </c>
      <c r="C3" s="7">
        <v>2021</v>
      </c>
      <c r="I3" s="8"/>
    </row>
    <row r="4" spans="1:10" ht="12.75">
      <c r="A4" s="6"/>
      <c r="B4" s="3" t="s">
        <v>5</v>
      </c>
      <c r="C4" s="9">
        <f>[1]FNB!C4</f>
        <v>44470</v>
      </c>
    </row>
    <row r="5" spans="1:10" ht="12.75">
      <c r="A5" s="6"/>
      <c r="B5" s="3" t="s">
        <v>6</v>
      </c>
      <c r="C5" s="9">
        <f>[1]FNB!C5</f>
        <v>44561</v>
      </c>
    </row>
    <row r="6" spans="1:10">
      <c r="A6" s="6"/>
      <c r="B6" s="3"/>
    </row>
    <row r="7" spans="1:10">
      <c r="B7" s="6" t="s">
        <v>7</v>
      </c>
      <c r="C7" s="6"/>
      <c r="I7" s="5" t="s">
        <v>8</v>
      </c>
    </row>
    <row r="8" spans="1:10">
      <c r="B8" s="1" t="s">
        <v>9</v>
      </c>
      <c r="I8" s="10"/>
    </row>
    <row r="9" spans="1:10">
      <c r="D9" s="191"/>
      <c r="E9" s="191"/>
      <c r="F9" s="191"/>
      <c r="I9" s="192"/>
      <c r="J9" s="191"/>
    </row>
    <row r="10" spans="1:10" ht="12" thickBot="1">
      <c r="B10" s="11"/>
      <c r="C10" s="11"/>
      <c r="D10" s="11"/>
      <c r="E10" s="11" t="s">
        <v>10</v>
      </c>
      <c r="F10" s="11"/>
      <c r="G10" s="11"/>
      <c r="H10" s="11"/>
      <c r="I10" s="11"/>
      <c r="J10" s="11"/>
    </row>
    <row r="11" spans="1:10" ht="13.5" customHeight="1" thickBot="1">
      <c r="B11" s="193" t="s">
        <v>11</v>
      </c>
      <c r="C11" s="12" t="s">
        <v>12</v>
      </c>
      <c r="D11" s="196" t="s">
        <v>13</v>
      </c>
      <c r="E11" s="197"/>
      <c r="F11" s="197"/>
      <c r="G11" s="197"/>
      <c r="H11" s="197"/>
      <c r="I11" s="198"/>
    </row>
    <row r="12" spans="1:10" ht="12.75" customHeight="1">
      <c r="B12" s="194"/>
      <c r="C12" s="199" t="s">
        <v>14</v>
      </c>
      <c r="D12" s="13" t="s">
        <v>15</v>
      </c>
      <c r="E12" s="13" t="s">
        <v>16</v>
      </c>
      <c r="F12" s="13" t="s">
        <v>17</v>
      </c>
      <c r="G12" s="13" t="s">
        <v>18</v>
      </c>
      <c r="H12" s="13" t="s">
        <v>19</v>
      </c>
      <c r="I12" s="13" t="s">
        <v>20</v>
      </c>
    </row>
    <row r="13" spans="1:10" ht="12.75" customHeight="1" thickBot="1">
      <c r="B13" s="194"/>
      <c r="C13" s="200"/>
      <c r="D13" s="14" t="s">
        <v>21</v>
      </c>
      <c r="E13" s="14" t="s">
        <v>22</v>
      </c>
      <c r="F13" s="14" t="s">
        <v>23</v>
      </c>
      <c r="G13" s="14"/>
      <c r="H13" s="14" t="s">
        <v>24</v>
      </c>
      <c r="I13" s="14"/>
    </row>
    <row r="14" spans="1:10" ht="13.5" customHeight="1" thickBot="1">
      <c r="B14" s="195"/>
      <c r="C14" s="15"/>
      <c r="D14" s="16">
        <v>1</v>
      </c>
      <c r="E14" s="17">
        <v>2</v>
      </c>
      <c r="F14" s="17">
        <v>3</v>
      </c>
      <c r="G14" s="17">
        <v>4</v>
      </c>
      <c r="H14" s="17">
        <v>5</v>
      </c>
      <c r="I14" s="18">
        <v>6</v>
      </c>
    </row>
    <row r="15" spans="1:10" ht="13.5" customHeight="1" thickBot="1">
      <c r="B15" s="19"/>
      <c r="C15" s="12" t="s">
        <v>25</v>
      </c>
      <c r="D15" s="20"/>
      <c r="E15" s="20"/>
      <c r="F15" s="20"/>
      <c r="G15" s="20"/>
      <c r="H15" s="20"/>
      <c r="I15" s="21"/>
    </row>
    <row r="16" spans="1:10" ht="12" thickBot="1">
      <c r="B16" s="22">
        <v>1</v>
      </c>
      <c r="C16" s="23" t="s">
        <v>26</v>
      </c>
      <c r="D16" s="24">
        <f>SUM([1]FNB:ATL!D16)</f>
        <v>8371196.00703</v>
      </c>
      <c r="E16" s="24">
        <f>SUM([1]FNB:ATL!E16)</f>
        <v>0</v>
      </c>
      <c r="F16" s="24">
        <f>SUM([1]FNB:ATL!F16)</f>
        <v>0</v>
      </c>
      <c r="G16" s="24">
        <f>SUM([1]FNB:ATL!G16)</f>
        <v>0</v>
      </c>
      <c r="H16" s="24">
        <f>SUM([1]FNB:ATL!H16)</f>
        <v>0</v>
      </c>
      <c r="I16" s="25">
        <f>SUM(D16:H16)</f>
        <v>8371196.00703</v>
      </c>
    </row>
    <row r="17" spans="2:10" ht="12" thickBot="1">
      <c r="B17" s="26">
        <v>2</v>
      </c>
      <c r="C17" s="27" t="s">
        <v>27</v>
      </c>
      <c r="D17" s="24">
        <f>SUM([1]FNB:ATL!D17)</f>
        <v>332187.80957000051</v>
      </c>
      <c r="E17" s="24">
        <f>SUM([1]FNB:ATL!E17)</f>
        <v>0</v>
      </c>
      <c r="F17" s="24">
        <f>SUM([1]FNB:ATL!F17)</f>
        <v>0</v>
      </c>
      <c r="G17" s="24">
        <f>SUM([1]FNB:ATL!G17)</f>
        <v>0</v>
      </c>
      <c r="H17" s="24">
        <f>SUM([1]FNB:ATL!H17)</f>
        <v>0</v>
      </c>
      <c r="I17" s="28">
        <f>SUM(D17:H17)</f>
        <v>332187.80957000051</v>
      </c>
    </row>
    <row r="18" spans="2:10">
      <c r="B18" s="26">
        <v>3</v>
      </c>
      <c r="C18" s="27" t="s">
        <v>28</v>
      </c>
      <c r="D18" s="24">
        <f>SUM([1]FNB:ATL!D18)</f>
        <v>0</v>
      </c>
      <c r="E18" s="24">
        <f>SUM([1]FNB:ATL!E18)</f>
        <v>0</v>
      </c>
      <c r="F18" s="24">
        <f>SUM([1]FNB:ATL!F18)</f>
        <v>0</v>
      </c>
      <c r="G18" s="24">
        <f>SUM([1]FNB:ATL!G18)</f>
        <v>0</v>
      </c>
      <c r="H18" s="24">
        <f>SUM([1]FNB:ATL!H18)</f>
        <v>0</v>
      </c>
      <c r="I18" s="28">
        <f>SUM(D18:H18)</f>
        <v>0</v>
      </c>
    </row>
    <row r="19" spans="2:10" ht="12.75" customHeight="1" thickBot="1">
      <c r="B19" s="26">
        <v>4</v>
      </c>
      <c r="C19" s="27" t="s">
        <v>29</v>
      </c>
      <c r="D19" s="29">
        <f>D16+D17-D18</f>
        <v>8703383.8166000005</v>
      </c>
      <c r="E19" s="29">
        <f>E16+E17-E18</f>
        <v>0</v>
      </c>
      <c r="F19" s="29">
        <f>F16+F17-F18</f>
        <v>0</v>
      </c>
      <c r="G19" s="29">
        <f>G16+G17-G18</f>
        <v>0</v>
      </c>
      <c r="H19" s="29">
        <f>H16+H17-H18</f>
        <v>0</v>
      </c>
      <c r="I19" s="29">
        <f>SUM(D19:H19)</f>
        <v>8703383.8166000005</v>
      </c>
      <c r="J19" s="30"/>
    </row>
    <row r="20" spans="2:10">
      <c r="B20" s="26">
        <v>5</v>
      </c>
      <c r="C20" s="27" t="s">
        <v>30</v>
      </c>
      <c r="D20" s="31"/>
      <c r="E20" s="31"/>
      <c r="F20" s="24">
        <f>SUM([1]FNB:ATL!F20)</f>
        <v>0</v>
      </c>
      <c r="G20" s="24">
        <f>SUM([1]FNB:ATL!G20)</f>
        <v>0</v>
      </c>
      <c r="H20" s="24">
        <f>SUM([1]FNB:ATL!H20)</f>
        <v>0</v>
      </c>
      <c r="I20" s="29">
        <f>SUM(F20:H20)</f>
        <v>0</v>
      </c>
    </row>
    <row r="21" spans="2:10" ht="12" thickBot="1">
      <c r="B21" s="26">
        <v>6</v>
      </c>
      <c r="C21" s="27" t="s">
        <v>31</v>
      </c>
      <c r="D21" s="29">
        <f t="shared" ref="D21:I21" si="0">D19-D20</f>
        <v>8703383.8166000005</v>
      </c>
      <c r="E21" s="29">
        <f t="shared" si="0"/>
        <v>0</v>
      </c>
      <c r="F21" s="29">
        <f t="shared" si="0"/>
        <v>0</v>
      </c>
      <c r="G21" s="29">
        <f t="shared" si="0"/>
        <v>0</v>
      </c>
      <c r="H21" s="29">
        <f t="shared" si="0"/>
        <v>0</v>
      </c>
      <c r="I21" s="29">
        <f t="shared" si="0"/>
        <v>8703383.8166000005</v>
      </c>
    </row>
    <row r="22" spans="2:10" ht="12" thickBot="1">
      <c r="B22" s="26">
        <v>7</v>
      </c>
      <c r="C22" s="27" t="s">
        <v>32</v>
      </c>
      <c r="D22" s="31"/>
      <c r="E22" s="31"/>
      <c r="F22" s="24">
        <f>SUM([1]FNB:ATL!F22)</f>
        <v>0</v>
      </c>
      <c r="G22" s="24">
        <f>SUM([1]FNB:ATL!G22)</f>
        <v>0</v>
      </c>
      <c r="H22" s="24">
        <f>SUM([1]FNB:ATL!H22)</f>
        <v>0</v>
      </c>
      <c r="I22" s="29">
        <f>SUM(F22:H22)</f>
        <v>0</v>
      </c>
    </row>
    <row r="23" spans="2:10" ht="12" thickBot="1">
      <c r="B23" s="32">
        <v>8</v>
      </c>
      <c r="C23" s="27" t="s">
        <v>33</v>
      </c>
      <c r="D23" s="24">
        <f>SUM([1]FNB:ATL!D23)</f>
        <v>167.83</v>
      </c>
      <c r="E23" s="24">
        <f>SUM([1]FNB:ATL!E23)</f>
        <v>0</v>
      </c>
      <c r="F23" s="24">
        <f>SUM([1]FNB:ATL!F23)</f>
        <v>0</v>
      </c>
      <c r="G23" s="24">
        <f>SUM([1]FNB:ATL!G23)</f>
        <v>0</v>
      </c>
      <c r="H23" s="24">
        <f>SUM([1]FNB:ATL!H23)</f>
        <v>0</v>
      </c>
      <c r="I23" s="29">
        <f>SUM(D23:H23)</f>
        <v>167.83</v>
      </c>
    </row>
    <row r="24" spans="2:10" ht="12" thickBot="1">
      <c r="B24" s="188" t="s">
        <v>12</v>
      </c>
      <c r="C24" s="33" t="s">
        <v>34</v>
      </c>
      <c r="D24" s="34" t="s">
        <v>35</v>
      </c>
      <c r="E24" s="35" t="s">
        <v>36</v>
      </c>
      <c r="F24" s="36" t="s">
        <v>37</v>
      </c>
      <c r="G24" s="37" t="s">
        <v>38</v>
      </c>
      <c r="H24" s="37" t="s">
        <v>39</v>
      </c>
      <c r="I24" s="38"/>
    </row>
    <row r="25" spans="2:10" ht="13.5" customHeight="1" thickBot="1">
      <c r="B25" s="189"/>
      <c r="C25" s="39"/>
      <c r="D25" s="40"/>
      <c r="E25" s="41"/>
      <c r="F25" s="42"/>
      <c r="G25" s="42"/>
      <c r="H25" s="42"/>
      <c r="I25" s="43"/>
    </row>
    <row r="26" spans="2:10" ht="26.25" customHeight="1" thickBot="1">
      <c r="B26" s="190"/>
      <c r="C26" s="44" t="s">
        <v>40</v>
      </c>
      <c r="D26" s="40"/>
      <c r="E26" s="40"/>
      <c r="F26" s="40"/>
      <c r="G26" s="40"/>
      <c r="H26" s="40"/>
      <c r="I26" s="43"/>
    </row>
    <row r="27" spans="2:10" ht="12" thickBot="1">
      <c r="B27" s="45">
        <v>9</v>
      </c>
      <c r="C27" s="23" t="s">
        <v>41</v>
      </c>
      <c r="D27" s="24">
        <f>SUM([1]FNB:ATL!D27)</f>
        <v>1503827.58607</v>
      </c>
      <c r="E27" s="24">
        <f>SUM([1]FNB:ATL!E27)</f>
        <v>0</v>
      </c>
      <c r="F27" s="24">
        <f>SUM([1]FNB:ATL!F27)</f>
        <v>0</v>
      </c>
      <c r="G27" s="24">
        <f>SUM([1]FNB:ATL!G27)</f>
        <v>0</v>
      </c>
      <c r="H27" s="24">
        <f>SUM([1]FNB:ATL!H27)</f>
        <v>0</v>
      </c>
      <c r="I27" s="46">
        <f>SUM(D27:H27)</f>
        <v>1503827.58607</v>
      </c>
    </row>
    <row r="28" spans="2:10" ht="12" thickBot="1">
      <c r="B28" s="26">
        <v>10</v>
      </c>
      <c r="C28" s="27" t="s">
        <v>27</v>
      </c>
      <c r="D28" s="24">
        <f>SUM([1]FNB:ATL!D28)</f>
        <v>-211325.78266999999</v>
      </c>
      <c r="E28" s="24">
        <f>SUM([1]FNB:ATL!E28)</f>
        <v>0</v>
      </c>
      <c r="F28" s="24">
        <f>SUM([1]FNB:ATL!F28)</f>
        <v>0</v>
      </c>
      <c r="G28" s="24">
        <f>SUM([1]FNB:ATL!G28)</f>
        <v>0</v>
      </c>
      <c r="H28" s="24">
        <f>SUM([1]FNB:ATL!H28)</f>
        <v>0</v>
      </c>
      <c r="I28" s="28">
        <f>SUM(D28:H28)</f>
        <v>-211325.78266999999</v>
      </c>
    </row>
    <row r="29" spans="2:10">
      <c r="B29" s="26">
        <v>11</v>
      </c>
      <c r="C29" s="27" t="s">
        <v>28</v>
      </c>
      <c r="D29" s="24">
        <f>SUM([1]FNB:ATL!D29)</f>
        <v>0</v>
      </c>
      <c r="E29" s="24">
        <f>SUM([1]FNB:ATL!E29)</f>
        <v>0</v>
      </c>
      <c r="F29" s="24">
        <f>SUM([1]FNB:ATL!F29)</f>
        <v>0</v>
      </c>
      <c r="G29" s="24">
        <f>SUM([1]FNB:ATL!G29)</f>
        <v>0</v>
      </c>
      <c r="H29" s="24">
        <f>SUM([1]FNB:ATL!H29)</f>
        <v>0</v>
      </c>
      <c r="I29" s="28">
        <f>SUM(D29:H29)</f>
        <v>0</v>
      </c>
    </row>
    <row r="30" spans="2:10" ht="12" thickBot="1">
      <c r="B30" s="26">
        <v>12</v>
      </c>
      <c r="C30" s="27" t="s">
        <v>42</v>
      </c>
      <c r="D30" s="29">
        <f>D27+D28-D29</f>
        <v>1292501.8034000001</v>
      </c>
      <c r="E30" s="29">
        <f>E27+E28-E29</f>
        <v>0</v>
      </c>
      <c r="F30" s="29">
        <f>F27+F28-F29</f>
        <v>0</v>
      </c>
      <c r="G30" s="29">
        <f>G27+G28-G29</f>
        <v>0</v>
      </c>
      <c r="H30" s="29">
        <f>H27+H28-H29</f>
        <v>0</v>
      </c>
      <c r="I30" s="29">
        <f>SUM(D30:H30)</f>
        <v>1292501.8034000001</v>
      </c>
    </row>
    <row r="31" spans="2:10">
      <c r="B31" s="26">
        <v>13</v>
      </c>
      <c r="C31" s="27" t="s">
        <v>30</v>
      </c>
      <c r="D31" s="31"/>
      <c r="E31" s="31"/>
      <c r="F31" s="24">
        <f>SUM([1]FNB:ATL!F31)</f>
        <v>0</v>
      </c>
      <c r="G31" s="24">
        <f>SUM([1]FNB:ATL!G31)</f>
        <v>0</v>
      </c>
      <c r="H31" s="24">
        <f>SUM([1]FNB:ATL!H31)</f>
        <v>0</v>
      </c>
      <c r="I31" s="29">
        <f>SUM(F31:H31)</f>
        <v>0</v>
      </c>
    </row>
    <row r="32" spans="2:10" ht="12" thickBot="1">
      <c r="B32" s="26">
        <v>14</v>
      </c>
      <c r="C32" s="27" t="s">
        <v>43</v>
      </c>
      <c r="D32" s="29">
        <f t="shared" ref="D32:I32" si="1">D30-D31</f>
        <v>1292501.8034000001</v>
      </c>
      <c r="E32" s="29">
        <f t="shared" si="1"/>
        <v>0</v>
      </c>
      <c r="F32" s="29">
        <f t="shared" si="1"/>
        <v>0</v>
      </c>
      <c r="G32" s="29">
        <f t="shared" si="1"/>
        <v>0</v>
      </c>
      <c r="H32" s="29">
        <f t="shared" si="1"/>
        <v>0</v>
      </c>
      <c r="I32" s="29">
        <f t="shared" si="1"/>
        <v>1292501.8034000001</v>
      </c>
    </row>
    <row r="33" spans="2:9" ht="12" thickBot="1">
      <c r="B33" s="26">
        <v>15</v>
      </c>
      <c r="C33" s="27" t="s">
        <v>32</v>
      </c>
      <c r="D33" s="31"/>
      <c r="E33" s="31"/>
      <c r="F33" s="24">
        <f>SUM([1]FNB:ATL!F33)</f>
        <v>0</v>
      </c>
      <c r="G33" s="24">
        <f>SUM([1]FNB:ATL!G33)</f>
        <v>0</v>
      </c>
      <c r="H33" s="24">
        <f>SUM([1]FNB:ATL!H33)</f>
        <v>0</v>
      </c>
      <c r="I33" s="29">
        <f>SUM(F33:H33)</f>
        <v>0</v>
      </c>
    </row>
    <row r="34" spans="2:9" ht="12" thickBot="1">
      <c r="B34" s="32">
        <v>16</v>
      </c>
      <c r="C34" s="27" t="s">
        <v>33</v>
      </c>
      <c r="D34" s="24">
        <f>SUM([1]FNB:ATL!D34)</f>
        <v>12924.997038</v>
      </c>
      <c r="E34" s="24">
        <f>SUM([1]FNB:ATL!E34)</f>
        <v>0</v>
      </c>
      <c r="F34" s="24">
        <f>SUM([1]FNB:ATL!F34)</f>
        <v>0</v>
      </c>
      <c r="G34" s="24">
        <f>SUM([1]FNB:ATL!G34)</f>
        <v>0</v>
      </c>
      <c r="H34" s="24">
        <f>SUM([1]FNB:ATL!H34)</f>
        <v>0</v>
      </c>
      <c r="I34" s="29">
        <f>SUM(D34:H34)</f>
        <v>12924.997038</v>
      </c>
    </row>
    <row r="35" spans="2:9" ht="12" thickBot="1">
      <c r="B35" s="201"/>
      <c r="C35" s="33" t="s">
        <v>34</v>
      </c>
      <c r="D35" s="34" t="s">
        <v>35</v>
      </c>
      <c r="E35" s="35" t="s">
        <v>36</v>
      </c>
      <c r="F35" s="36" t="s">
        <v>37</v>
      </c>
      <c r="G35" s="37" t="s">
        <v>38</v>
      </c>
      <c r="H35" s="37" t="s">
        <v>39</v>
      </c>
      <c r="I35" s="38"/>
    </row>
    <row r="36" spans="2:9" ht="13.5" customHeight="1" thickBot="1">
      <c r="B36" s="202"/>
      <c r="C36" s="39"/>
      <c r="D36" s="41"/>
      <c r="E36" s="42"/>
      <c r="F36" s="42"/>
      <c r="G36" s="42"/>
      <c r="H36" s="42"/>
      <c r="I36" s="47"/>
    </row>
    <row r="37" spans="2:9" ht="12" thickBot="1">
      <c r="B37" s="203"/>
      <c r="C37" s="48" t="s">
        <v>44</v>
      </c>
      <c r="D37" s="49"/>
      <c r="E37" s="50"/>
      <c r="F37" s="51"/>
      <c r="G37" s="50"/>
      <c r="H37" s="50"/>
      <c r="I37" s="20"/>
    </row>
    <row r="38" spans="2:9" ht="12" thickBot="1">
      <c r="B38" s="45">
        <v>17</v>
      </c>
      <c r="C38" s="52" t="s">
        <v>45</v>
      </c>
      <c r="D38" s="24">
        <f>SUM([1]FNB:ATL!D38)</f>
        <v>8892467.220047351</v>
      </c>
      <c r="E38" s="24">
        <f>SUM([1]FNB:ATL!E38)</f>
        <v>0</v>
      </c>
      <c r="F38" s="24">
        <f>SUM([1]FNB:ATL!F38)</f>
        <v>0</v>
      </c>
      <c r="G38" s="24">
        <f>SUM([1]FNB:ATL!G38)</f>
        <v>0</v>
      </c>
      <c r="H38" s="24">
        <f>SUM([1]FNB:ATL!H38)</f>
        <v>0</v>
      </c>
      <c r="I38" s="28">
        <f>SUM(D38:H38)</f>
        <v>8892467.220047351</v>
      </c>
    </row>
    <row r="39" spans="2:9" ht="12" thickBot="1">
      <c r="B39" s="26">
        <v>18</v>
      </c>
      <c r="C39" s="53" t="s">
        <v>27</v>
      </c>
      <c r="D39" s="24">
        <f>SUM([1]FNB:ATL!D39)</f>
        <v>2479486.0671384758</v>
      </c>
      <c r="E39" s="24">
        <f>SUM([1]FNB:ATL!E39)</f>
        <v>0</v>
      </c>
      <c r="F39" s="24">
        <f>SUM([1]FNB:ATL!F39)</f>
        <v>0</v>
      </c>
      <c r="G39" s="24">
        <f>SUM([1]FNB:ATL!G39)</f>
        <v>0</v>
      </c>
      <c r="H39" s="24">
        <f>SUM([1]FNB:ATL!H39)</f>
        <v>0</v>
      </c>
      <c r="I39" s="28">
        <f>SUM(D39:H39)</f>
        <v>2479486.0671384758</v>
      </c>
    </row>
    <row r="40" spans="2:9">
      <c r="B40" s="26">
        <v>19</v>
      </c>
      <c r="C40" s="53" t="s">
        <v>28</v>
      </c>
      <c r="D40" s="24">
        <f>SUM([1]FNB:ATL!D40)</f>
        <v>0</v>
      </c>
      <c r="E40" s="24">
        <f>SUM([1]FNB:ATL!E40)</f>
        <v>0</v>
      </c>
      <c r="F40" s="24">
        <f>SUM([1]FNB:ATL!F40)</f>
        <v>0</v>
      </c>
      <c r="G40" s="24">
        <f>SUM([1]FNB:ATL!G40)</f>
        <v>0</v>
      </c>
      <c r="H40" s="24">
        <f>SUM([1]FNB:ATL!H40)</f>
        <v>0</v>
      </c>
      <c r="I40" s="28">
        <f>SUM(D40:H40)</f>
        <v>0</v>
      </c>
    </row>
    <row r="41" spans="2:9" ht="12" thickBot="1">
      <c r="B41" s="26">
        <v>20</v>
      </c>
      <c r="C41" s="53" t="s">
        <v>46</v>
      </c>
      <c r="D41" s="29">
        <f>D38+D39-D40</f>
        <v>11371953.287185827</v>
      </c>
      <c r="E41" s="29">
        <f>E38+E39-E40</f>
        <v>0</v>
      </c>
      <c r="F41" s="29">
        <f>F38+F39-F40</f>
        <v>0</v>
      </c>
      <c r="G41" s="29">
        <f>G38+G39-G40</f>
        <v>0</v>
      </c>
      <c r="H41" s="29">
        <f>H38+H39-H40</f>
        <v>0</v>
      </c>
      <c r="I41" s="29">
        <f>SUM(D41:H41)</f>
        <v>11371953.287185827</v>
      </c>
    </row>
    <row r="42" spans="2:9">
      <c r="B42" s="26">
        <v>21</v>
      </c>
      <c r="C42" s="53" t="s">
        <v>30</v>
      </c>
      <c r="D42" s="31"/>
      <c r="E42" s="31"/>
      <c r="F42" s="24">
        <f>SUM([1]FNB:ATL!F42)</f>
        <v>0</v>
      </c>
      <c r="G42" s="24">
        <f>SUM([1]FNB:ATL!G42)</f>
        <v>0</v>
      </c>
      <c r="H42" s="24">
        <f>SUM([1]FNB:ATL!H42)</f>
        <v>0</v>
      </c>
      <c r="I42" s="29">
        <f>SUM(F42:H42)</f>
        <v>0</v>
      </c>
    </row>
    <row r="43" spans="2:9" ht="12" thickBot="1">
      <c r="B43" s="26">
        <v>22</v>
      </c>
      <c r="C43" s="53" t="s">
        <v>47</v>
      </c>
      <c r="D43" s="29">
        <f t="shared" ref="D43:I43" si="2">D41-D42</f>
        <v>11371953.287185827</v>
      </c>
      <c r="E43" s="29">
        <f t="shared" si="2"/>
        <v>0</v>
      </c>
      <c r="F43" s="29">
        <f t="shared" si="2"/>
        <v>0</v>
      </c>
      <c r="G43" s="29">
        <f t="shared" si="2"/>
        <v>0</v>
      </c>
      <c r="H43" s="29">
        <f t="shared" si="2"/>
        <v>0</v>
      </c>
      <c r="I43" s="29">
        <f t="shared" si="2"/>
        <v>11371953.287185827</v>
      </c>
    </row>
    <row r="44" spans="2:9" ht="12" thickBot="1">
      <c r="B44" s="26">
        <v>23</v>
      </c>
      <c r="C44" s="53" t="s">
        <v>32</v>
      </c>
      <c r="D44" s="31"/>
      <c r="E44" s="31"/>
      <c r="F44" s="24">
        <f>SUM([1]FNB:ATL!F44)</f>
        <v>0</v>
      </c>
      <c r="G44" s="24">
        <f>SUM([1]FNB:ATL!G44)</f>
        <v>0</v>
      </c>
      <c r="H44" s="24">
        <f>SUM([1]FNB:ATL!H44)</f>
        <v>0</v>
      </c>
      <c r="I44" s="29">
        <f>SUM(F44:H44)</f>
        <v>0</v>
      </c>
    </row>
    <row r="45" spans="2:9" ht="12" thickBot="1">
      <c r="B45" s="32">
        <v>24</v>
      </c>
      <c r="C45" s="53" t="s">
        <v>33</v>
      </c>
      <c r="D45" s="24">
        <f>SUM([1]FNB:ATL!D45)</f>
        <v>39319.057713900009</v>
      </c>
      <c r="E45" s="24">
        <f>SUM([1]FNB:ATL!E45)</f>
        <v>0</v>
      </c>
      <c r="F45" s="24">
        <f>SUM([1]FNB:ATL!F45)</f>
        <v>0</v>
      </c>
      <c r="G45" s="24">
        <f>SUM([1]FNB:ATL!G45)</f>
        <v>0</v>
      </c>
      <c r="H45" s="24">
        <f>SUM([1]FNB:ATL!H45)</f>
        <v>0</v>
      </c>
      <c r="I45" s="29">
        <f>SUM(D45:H45)</f>
        <v>39319.057713900009</v>
      </c>
    </row>
    <row r="46" spans="2:9" ht="12" thickBot="1">
      <c r="B46" s="188"/>
      <c r="C46" s="54" t="s">
        <v>34</v>
      </c>
      <c r="D46" s="55" t="s">
        <v>35</v>
      </c>
      <c r="E46" s="56" t="s">
        <v>36</v>
      </c>
      <c r="F46" s="57" t="s">
        <v>37</v>
      </c>
      <c r="G46" s="58" t="s">
        <v>38</v>
      </c>
      <c r="H46" s="57" t="s">
        <v>39</v>
      </c>
      <c r="I46" s="59"/>
    </row>
    <row r="47" spans="2:9" ht="13.5" customHeight="1" thickBot="1">
      <c r="B47" s="190"/>
      <c r="C47" s="20"/>
      <c r="D47" s="49"/>
      <c r="E47" s="50"/>
      <c r="F47" s="51"/>
      <c r="G47" s="50"/>
      <c r="H47" s="50"/>
      <c r="I47" s="20"/>
    </row>
    <row r="52" spans="1:10">
      <c r="A52" s="2" t="s">
        <v>1</v>
      </c>
      <c r="B52" s="3" t="s">
        <v>2</v>
      </c>
      <c r="C52" s="60" t="str">
        <f>C2</f>
        <v>INDUSTRY</v>
      </c>
      <c r="I52" s="5"/>
    </row>
    <row r="53" spans="1:10" ht="12.75">
      <c r="A53" s="6"/>
      <c r="B53" s="6" t="s">
        <v>4</v>
      </c>
      <c r="C53" s="7">
        <v>2021</v>
      </c>
      <c r="I53" s="8"/>
    </row>
    <row r="54" spans="1:10" ht="12.75">
      <c r="A54" s="6"/>
      <c r="B54" s="3" t="s">
        <v>5</v>
      </c>
      <c r="C54" s="9">
        <f>[1]FNB!C54</f>
        <v>44470</v>
      </c>
    </row>
    <row r="55" spans="1:10" ht="12.75">
      <c r="A55" s="6"/>
      <c r="B55" s="3" t="s">
        <v>6</v>
      </c>
      <c r="C55" s="9">
        <f>[1]FNB!C55</f>
        <v>44561</v>
      </c>
    </row>
    <row r="56" spans="1:10">
      <c r="A56" s="6"/>
      <c r="B56" s="3"/>
    </row>
    <row r="57" spans="1:10">
      <c r="B57" s="6" t="s">
        <v>7</v>
      </c>
      <c r="C57" s="6"/>
      <c r="I57" s="5" t="s">
        <v>8</v>
      </c>
    </row>
    <row r="58" spans="1:10">
      <c r="B58" s="1" t="s">
        <v>9</v>
      </c>
      <c r="I58" s="10"/>
    </row>
    <row r="59" spans="1:10">
      <c r="D59" s="191"/>
      <c r="E59" s="191"/>
      <c r="F59" s="191"/>
      <c r="I59" s="192"/>
      <c r="J59" s="191"/>
    </row>
    <row r="60" spans="1:10" ht="12" thickBot="1">
      <c r="B60" s="11"/>
      <c r="C60" s="11"/>
      <c r="D60" s="11"/>
      <c r="E60" s="11" t="s">
        <v>10</v>
      </c>
      <c r="F60" s="11"/>
      <c r="G60" s="11"/>
      <c r="H60" s="11"/>
      <c r="I60" s="11"/>
      <c r="J60" s="11"/>
    </row>
    <row r="61" spans="1:10" ht="12" thickBot="1">
      <c r="B61" s="193" t="s">
        <v>11</v>
      </c>
      <c r="C61" s="12" t="s">
        <v>12</v>
      </c>
      <c r="D61" s="196" t="s">
        <v>13</v>
      </c>
      <c r="E61" s="197"/>
      <c r="F61" s="197"/>
      <c r="G61" s="197"/>
      <c r="H61" s="197"/>
      <c r="I61" s="198"/>
    </row>
    <row r="62" spans="1:10">
      <c r="B62" s="194"/>
      <c r="C62" s="199" t="s">
        <v>14</v>
      </c>
      <c r="D62" s="13" t="s">
        <v>15</v>
      </c>
      <c r="E62" s="13" t="s">
        <v>16</v>
      </c>
      <c r="F62" s="13" t="s">
        <v>17</v>
      </c>
      <c r="G62" s="13" t="s">
        <v>18</v>
      </c>
      <c r="H62" s="13" t="s">
        <v>19</v>
      </c>
      <c r="I62" s="13" t="s">
        <v>20</v>
      </c>
    </row>
    <row r="63" spans="1:10" ht="12" thickBot="1">
      <c r="B63" s="194"/>
      <c r="C63" s="200"/>
      <c r="D63" s="14" t="s">
        <v>21</v>
      </c>
      <c r="E63" s="14" t="s">
        <v>22</v>
      </c>
      <c r="F63" s="14" t="s">
        <v>23</v>
      </c>
      <c r="G63" s="14"/>
      <c r="H63" s="14" t="s">
        <v>24</v>
      </c>
      <c r="I63" s="14"/>
    </row>
    <row r="64" spans="1:10" ht="12" thickBot="1">
      <c r="B64" s="195"/>
      <c r="C64" s="15"/>
      <c r="D64" s="16">
        <v>1</v>
      </c>
      <c r="E64" s="17">
        <v>2</v>
      </c>
      <c r="F64" s="17">
        <v>3</v>
      </c>
      <c r="G64" s="17">
        <v>4</v>
      </c>
      <c r="H64" s="17">
        <v>5</v>
      </c>
      <c r="I64" s="18">
        <v>6</v>
      </c>
    </row>
    <row r="65" spans="2:10" ht="12" thickBot="1">
      <c r="B65" s="19"/>
      <c r="C65" s="12" t="s">
        <v>48</v>
      </c>
      <c r="D65" s="20"/>
      <c r="E65" s="20"/>
      <c r="F65" s="20"/>
      <c r="G65" s="20"/>
      <c r="H65" s="20"/>
      <c r="I65" s="21"/>
    </row>
    <row r="66" spans="2:10" ht="12" thickBot="1">
      <c r="B66" s="22">
        <v>25</v>
      </c>
      <c r="C66" s="23" t="s">
        <v>49</v>
      </c>
      <c r="D66" s="24">
        <f>SUM([1]FNB:ATL!D66)</f>
        <v>1849007.6646701824</v>
      </c>
      <c r="E66" s="24">
        <f>SUM([1]FNB:ATL!E66)</f>
        <v>0</v>
      </c>
      <c r="F66" s="24">
        <f>SUM([1]FNB:ATL!F66)</f>
        <v>0</v>
      </c>
      <c r="G66" s="24">
        <f>SUM([1]FNB:ATL!G66)</f>
        <v>0</v>
      </c>
      <c r="H66" s="24">
        <f>SUM([1]FNB:ATL!H66)</f>
        <v>0</v>
      </c>
      <c r="I66" s="25">
        <f>SUM(D66:H66)</f>
        <v>1849007.6646701824</v>
      </c>
    </row>
    <row r="67" spans="2:10" ht="12" thickBot="1">
      <c r="B67" s="26">
        <v>26</v>
      </c>
      <c r="C67" s="27" t="s">
        <v>27</v>
      </c>
      <c r="D67" s="24">
        <f>SUM([1]FNB:ATL!D67)</f>
        <v>26544.850423989818</v>
      </c>
      <c r="E67" s="24">
        <f>SUM([1]FNB:ATL!E67)</f>
        <v>0</v>
      </c>
      <c r="F67" s="24">
        <f>SUM([1]FNB:ATL!F67)</f>
        <v>0</v>
      </c>
      <c r="G67" s="24">
        <f>SUM([1]FNB:ATL!G67)</f>
        <v>0</v>
      </c>
      <c r="H67" s="24">
        <f>SUM([1]FNB:ATL!H67)</f>
        <v>0</v>
      </c>
      <c r="I67" s="28">
        <f>SUM(D67:H67)</f>
        <v>26544.850423989818</v>
      </c>
    </row>
    <row r="68" spans="2:10">
      <c r="B68" s="26">
        <v>27</v>
      </c>
      <c r="C68" s="27" t="s">
        <v>28</v>
      </c>
      <c r="D68" s="24">
        <f>SUM([1]FNB:ATL!D68)</f>
        <v>0</v>
      </c>
      <c r="E68" s="24">
        <f>SUM([1]FNB:ATL!E68)</f>
        <v>0</v>
      </c>
      <c r="F68" s="24">
        <f>SUM([1]FNB:ATL!F68)</f>
        <v>0</v>
      </c>
      <c r="G68" s="24">
        <f>SUM([1]FNB:ATL!G68)</f>
        <v>0</v>
      </c>
      <c r="H68" s="24">
        <f>SUM([1]FNB:ATL!H68)</f>
        <v>0</v>
      </c>
      <c r="I68" s="28">
        <f>SUM(D68:H68)</f>
        <v>0</v>
      </c>
    </row>
    <row r="69" spans="2:10" ht="12" thickBot="1">
      <c r="B69" s="26">
        <v>28</v>
      </c>
      <c r="C69" s="27" t="s">
        <v>50</v>
      </c>
      <c r="D69" s="29">
        <f>D66+D67-D68</f>
        <v>1875552.5150941722</v>
      </c>
      <c r="E69" s="29">
        <f>E66+E67-E68</f>
        <v>0</v>
      </c>
      <c r="F69" s="29">
        <f>F66+F67-F68</f>
        <v>0</v>
      </c>
      <c r="G69" s="29">
        <f>G66+G67-G68</f>
        <v>0</v>
      </c>
      <c r="H69" s="29">
        <f>H66+H67-H68</f>
        <v>0</v>
      </c>
      <c r="I69" s="29">
        <f>SUM(D69:H69)</f>
        <v>1875552.5150941722</v>
      </c>
      <c r="J69" s="30"/>
    </row>
    <row r="70" spans="2:10">
      <c r="B70" s="26">
        <v>29</v>
      </c>
      <c r="C70" s="27" t="s">
        <v>30</v>
      </c>
      <c r="D70" s="31"/>
      <c r="E70" s="31"/>
      <c r="F70" s="24">
        <f>SUM([1]FNB:ATL!F70)</f>
        <v>0</v>
      </c>
      <c r="G70" s="24">
        <f>SUM([1]FNB:ATL!G70)</f>
        <v>0</v>
      </c>
      <c r="H70" s="24">
        <f>SUM([1]FNB:ATL!H70)</f>
        <v>0</v>
      </c>
      <c r="I70" s="29">
        <f>SUM(F70:H70)</f>
        <v>0</v>
      </c>
    </row>
    <row r="71" spans="2:10" ht="12" thickBot="1">
      <c r="B71" s="26">
        <v>30</v>
      </c>
      <c r="C71" s="27" t="s">
        <v>51</v>
      </c>
      <c r="D71" s="29">
        <f t="shared" ref="D71:I71" si="3">D69-D70</f>
        <v>1875552.5150941722</v>
      </c>
      <c r="E71" s="29">
        <f t="shared" si="3"/>
        <v>0</v>
      </c>
      <c r="F71" s="29">
        <f t="shared" si="3"/>
        <v>0</v>
      </c>
      <c r="G71" s="29">
        <f t="shared" si="3"/>
        <v>0</v>
      </c>
      <c r="H71" s="29">
        <f t="shared" si="3"/>
        <v>0</v>
      </c>
      <c r="I71" s="29">
        <f t="shared" si="3"/>
        <v>1875552.5150941722</v>
      </c>
    </row>
    <row r="72" spans="2:10" ht="12" thickBot="1">
      <c r="B72" s="26">
        <v>31</v>
      </c>
      <c r="C72" s="27" t="s">
        <v>32</v>
      </c>
      <c r="D72" s="31"/>
      <c r="E72" s="31"/>
      <c r="F72" s="24">
        <f>SUM([1]FNB:ATL!F72)</f>
        <v>0</v>
      </c>
      <c r="G72" s="24">
        <f>SUM([1]FNB:ATL!G72)</f>
        <v>0</v>
      </c>
      <c r="H72" s="24">
        <f>SUM([1]FNB:ATL!H72)</f>
        <v>0</v>
      </c>
      <c r="I72" s="29">
        <f>SUM(F72:H72)</f>
        <v>0</v>
      </c>
    </row>
    <row r="73" spans="2:10" ht="12" thickBot="1">
      <c r="B73" s="32">
        <v>32</v>
      </c>
      <c r="C73" s="27" t="s">
        <v>33</v>
      </c>
      <c r="D73" s="24">
        <f>SUM([1]FNB:ATL!D73)</f>
        <v>0</v>
      </c>
      <c r="E73" s="24">
        <f>SUM([1]FNB:ATL!E73)</f>
        <v>0</v>
      </c>
      <c r="F73" s="24">
        <f>SUM([1]FNB:ATL!F73)</f>
        <v>0</v>
      </c>
      <c r="G73" s="24">
        <f>SUM([1]FNB:ATL!G73)</f>
        <v>0</v>
      </c>
      <c r="H73" s="24">
        <f>SUM([1]FNB:ATL!H73)</f>
        <v>0</v>
      </c>
      <c r="I73" s="29">
        <f>SUM(D73:H73)</f>
        <v>0</v>
      </c>
    </row>
    <row r="74" spans="2:10" ht="12" thickBot="1">
      <c r="B74" s="188" t="s">
        <v>12</v>
      </c>
      <c r="C74" s="33" t="s">
        <v>34</v>
      </c>
      <c r="D74" s="34" t="s">
        <v>35</v>
      </c>
      <c r="E74" s="35" t="s">
        <v>36</v>
      </c>
      <c r="F74" s="36" t="s">
        <v>37</v>
      </c>
      <c r="G74" s="37" t="s">
        <v>38</v>
      </c>
      <c r="H74" s="37" t="s">
        <v>39</v>
      </c>
      <c r="I74" s="38"/>
    </row>
    <row r="75" spans="2:10" ht="12" thickBot="1">
      <c r="B75" s="189"/>
      <c r="C75" s="39"/>
      <c r="D75" s="40"/>
      <c r="E75" s="41"/>
      <c r="F75" s="42"/>
      <c r="G75" s="42"/>
      <c r="H75" s="42"/>
      <c r="I75" s="43"/>
    </row>
    <row r="76" spans="2:10" ht="12" thickBot="1">
      <c r="B76" s="190"/>
      <c r="C76" s="44" t="s">
        <v>52</v>
      </c>
      <c r="D76" s="40"/>
      <c r="E76" s="40"/>
      <c r="F76" s="40"/>
      <c r="G76" s="40"/>
      <c r="H76" s="40"/>
      <c r="I76" s="43"/>
    </row>
    <row r="77" spans="2:10" ht="12" thickBot="1">
      <c r="B77" s="45">
        <v>33</v>
      </c>
      <c r="C77" s="23" t="s">
        <v>53</v>
      </c>
      <c r="D77" s="24">
        <f>SUM([1]FNB:ATL!D77)</f>
        <v>22448119.73522038</v>
      </c>
      <c r="E77" s="24">
        <f>SUM([1]FNB:ATL!E77)</f>
        <v>24191.015329999998</v>
      </c>
      <c r="F77" s="24">
        <f>SUM([1]FNB:ATL!F77)</f>
        <v>281772.11353999999</v>
      </c>
      <c r="G77" s="24">
        <f>SUM([1]FNB:ATL!G77)</f>
        <v>75555.424200000009</v>
      </c>
      <c r="H77" s="24">
        <f>SUM([1]FNB:ATL!H77)</f>
        <v>897946.15990000009</v>
      </c>
      <c r="I77" s="46">
        <f>SUM(D77:H77)</f>
        <v>23727584.44819038</v>
      </c>
    </row>
    <row r="78" spans="2:10" ht="12" thickBot="1">
      <c r="B78" s="26">
        <v>34</v>
      </c>
      <c r="C78" s="27" t="s">
        <v>27</v>
      </c>
      <c r="D78" s="24">
        <f>SUM([1]FNB:ATL!D78)</f>
        <v>-772479.4759899982</v>
      </c>
      <c r="E78" s="24">
        <f>SUM([1]FNB:ATL!E78)</f>
        <v>-1293.7009499999981</v>
      </c>
      <c r="F78" s="24">
        <f>SUM([1]FNB:ATL!F78)</f>
        <v>-189715.60406999997</v>
      </c>
      <c r="G78" s="24">
        <f>SUM([1]FNB:ATL!G78)</f>
        <v>154015.78620999999</v>
      </c>
      <c r="H78" s="24">
        <f>SUM([1]FNB:ATL!H78)</f>
        <v>-77570.472500000033</v>
      </c>
      <c r="I78" s="28">
        <f>SUM(D78:H78)</f>
        <v>-887043.46729999816</v>
      </c>
    </row>
    <row r="79" spans="2:10">
      <c r="B79" s="26">
        <v>35</v>
      </c>
      <c r="C79" s="27" t="s">
        <v>28</v>
      </c>
      <c r="D79" s="24">
        <f>SUM([1]FNB:ATL!D79)</f>
        <v>0</v>
      </c>
      <c r="E79" s="24">
        <f>SUM([1]FNB:ATL!E79)</f>
        <v>0</v>
      </c>
      <c r="F79" s="24">
        <f>SUM([1]FNB:ATL!F79)</f>
        <v>0</v>
      </c>
      <c r="G79" s="24">
        <f>SUM([1]FNB:ATL!G79)</f>
        <v>0</v>
      </c>
      <c r="H79" s="24">
        <f>SUM([1]FNB:ATL!H79)</f>
        <v>12332.56719</v>
      </c>
      <c r="I79" s="28">
        <f>SUM(D79:H79)</f>
        <v>12332.56719</v>
      </c>
    </row>
    <row r="80" spans="2:10" ht="12" thickBot="1">
      <c r="B80" s="26">
        <v>36</v>
      </c>
      <c r="C80" s="27" t="s">
        <v>54</v>
      </c>
      <c r="D80" s="29">
        <f>D77+D78-D79</f>
        <v>21675640.259230383</v>
      </c>
      <c r="E80" s="29">
        <f>E77+E78-E79</f>
        <v>22897.31438</v>
      </c>
      <c r="F80" s="29">
        <f>F77+F78-F79</f>
        <v>92056.509470000019</v>
      </c>
      <c r="G80" s="29">
        <f>G77+G78-G79</f>
        <v>229571.21041</v>
      </c>
      <c r="H80" s="29">
        <f>H77+H78-H79</f>
        <v>808043.12021000008</v>
      </c>
      <c r="I80" s="29">
        <f>SUM(D80:H80)</f>
        <v>22828208.413700383</v>
      </c>
    </row>
    <row r="81" spans="2:9">
      <c r="B81" s="26">
        <v>37</v>
      </c>
      <c r="C81" s="27" t="s">
        <v>30</v>
      </c>
      <c r="D81" s="31"/>
      <c r="E81" s="31"/>
      <c r="F81" s="24">
        <f>SUM([1]FNB:ATL!F81)</f>
        <v>65219.963630809973</v>
      </c>
      <c r="G81" s="24">
        <f>SUM([1]FNB:ATL!G81)</f>
        <v>138238.65976291581</v>
      </c>
      <c r="H81" s="24">
        <f>SUM([1]FNB:ATL!H81)</f>
        <v>474592.84708697273</v>
      </c>
      <c r="I81" s="29">
        <f>SUM(F81:H81)</f>
        <v>678051.47048069851</v>
      </c>
    </row>
    <row r="82" spans="2:9" ht="12" thickBot="1">
      <c r="B82" s="26">
        <v>38</v>
      </c>
      <c r="C82" s="27" t="s">
        <v>55</v>
      </c>
      <c r="D82" s="29">
        <f t="shared" ref="D82:I82" si="4">D80-D81</f>
        <v>21675640.259230383</v>
      </c>
      <c r="E82" s="29">
        <f t="shared" si="4"/>
        <v>22897.31438</v>
      </c>
      <c r="F82" s="29">
        <f t="shared" si="4"/>
        <v>26836.545839190047</v>
      </c>
      <c r="G82" s="29">
        <f t="shared" si="4"/>
        <v>91332.550647084194</v>
      </c>
      <c r="H82" s="29">
        <f t="shared" si="4"/>
        <v>333450.27312302735</v>
      </c>
      <c r="I82" s="29">
        <f t="shared" si="4"/>
        <v>22150156.943219684</v>
      </c>
    </row>
    <row r="83" spans="2:9" ht="12" thickBot="1">
      <c r="B83" s="26">
        <v>39</v>
      </c>
      <c r="C83" s="27" t="s">
        <v>32</v>
      </c>
      <c r="D83" s="31"/>
      <c r="E83" s="31"/>
      <c r="F83" s="24">
        <f>SUM([1]FNB:ATL!F83)</f>
        <v>2645.0145299999999</v>
      </c>
      <c r="G83" s="24">
        <f>SUM([1]FNB:ATL!G83)</f>
        <v>11951.723759999999</v>
      </c>
      <c r="H83" s="24">
        <f>SUM([1]FNB:ATL!H83)</f>
        <v>107038.41965000001</v>
      </c>
      <c r="I83" s="29">
        <f>SUM(F83:H83)</f>
        <v>121635.15794</v>
      </c>
    </row>
    <row r="84" spans="2:9" ht="12" thickBot="1">
      <c r="B84" s="32">
        <v>40</v>
      </c>
      <c r="C84" s="27" t="s">
        <v>33</v>
      </c>
      <c r="D84" s="24">
        <f>SUM([1]FNB:ATL!D84)</f>
        <v>215881.30803720004</v>
      </c>
      <c r="E84" s="24">
        <f>SUM([1]FNB:ATL!E84)</f>
        <v>452.78231295999996</v>
      </c>
      <c r="F84" s="24">
        <f>SUM([1]FNB:ATL!F84)</f>
        <v>15913.125739310031</v>
      </c>
      <c r="G84" s="24">
        <f>SUM([1]FNB:ATL!G84)</f>
        <v>82174.799302684172</v>
      </c>
      <c r="H84" s="24">
        <f>SUM([1]FNB:ATL!H84)</f>
        <v>354273.28608302731</v>
      </c>
      <c r="I84" s="29">
        <f>SUM(D84:H84)</f>
        <v>668695.30147518148</v>
      </c>
    </row>
    <row r="85" spans="2:9" ht="12" thickBot="1">
      <c r="B85" s="188"/>
      <c r="C85" s="33" t="s">
        <v>34</v>
      </c>
      <c r="D85" s="34" t="s">
        <v>35</v>
      </c>
      <c r="E85" s="35" t="s">
        <v>36</v>
      </c>
      <c r="F85" s="36" t="s">
        <v>37</v>
      </c>
      <c r="G85" s="37" t="s">
        <v>38</v>
      </c>
      <c r="H85" s="37" t="s">
        <v>39</v>
      </c>
      <c r="I85" s="38"/>
    </row>
    <row r="86" spans="2:9" ht="12" thickBot="1">
      <c r="B86" s="189"/>
      <c r="C86" s="39"/>
      <c r="D86" s="41"/>
      <c r="E86" s="42"/>
      <c r="F86" s="42"/>
      <c r="G86" s="42"/>
      <c r="H86" s="42"/>
      <c r="I86" s="47"/>
    </row>
    <row r="87" spans="2:9" ht="12" thickBot="1">
      <c r="B87" s="190"/>
      <c r="C87" s="48" t="s">
        <v>56</v>
      </c>
      <c r="D87" s="49"/>
      <c r="E87" s="50"/>
      <c r="F87" s="51"/>
      <c r="G87" s="50"/>
      <c r="H87" s="50"/>
      <c r="I87" s="20"/>
    </row>
    <row r="88" spans="2:9" ht="12" thickBot="1">
      <c r="B88" s="45">
        <v>41</v>
      </c>
      <c r="C88" s="52" t="s">
        <v>57</v>
      </c>
      <c r="D88" s="24">
        <f>SUM([1]FNB:ATL!D88)</f>
        <v>22941420.989889994</v>
      </c>
      <c r="E88" s="24">
        <f>SUM([1]FNB:ATL!E88)</f>
        <v>2352042.7886399999</v>
      </c>
      <c r="F88" s="24">
        <f>SUM([1]FNB:ATL!F88)</f>
        <v>327471.81095000001</v>
      </c>
      <c r="G88" s="24">
        <f>SUM([1]FNB:ATL!G88)</f>
        <v>192219.24926000001</v>
      </c>
      <c r="H88" s="24">
        <f>SUM([1]FNB:ATL!H88)</f>
        <v>1027242.6203999999</v>
      </c>
      <c r="I88" s="28">
        <f>SUM(D88:H88)</f>
        <v>26840397.459139995</v>
      </c>
    </row>
    <row r="89" spans="2:9" ht="12" thickBot="1">
      <c r="B89" s="26">
        <v>42</v>
      </c>
      <c r="C89" s="53" t="s">
        <v>27</v>
      </c>
      <c r="D89" s="24">
        <f>SUM([1]FNB:ATL!D89)</f>
        <v>-316979.03851999505</v>
      </c>
      <c r="E89" s="24">
        <f>SUM([1]FNB:ATL!E89)</f>
        <v>29790.169340000033</v>
      </c>
      <c r="F89" s="24">
        <f>SUM([1]FNB:ATL!F89)</f>
        <v>5979.6403399999881</v>
      </c>
      <c r="G89" s="24">
        <f>SUM([1]FNB:ATL!G89)</f>
        <v>42162.682369999951</v>
      </c>
      <c r="H89" s="24">
        <f>SUM([1]FNB:ATL!H89)</f>
        <v>216179.32210000005</v>
      </c>
      <c r="I89" s="28">
        <f>SUM(D89:H89)</f>
        <v>-22867.224369995063</v>
      </c>
    </row>
    <row r="90" spans="2:9">
      <c r="B90" s="26">
        <v>43</v>
      </c>
      <c r="C90" s="53" t="s">
        <v>28</v>
      </c>
      <c r="D90" s="24">
        <f>SUM([1]FNB:ATL!D90)</f>
        <v>0</v>
      </c>
      <c r="E90" s="24">
        <f>SUM([1]FNB:ATL!E90)</f>
        <v>0</v>
      </c>
      <c r="F90" s="24">
        <f>SUM([1]FNB:ATL!F90)</f>
        <v>13425</v>
      </c>
      <c r="G90" s="24">
        <f>SUM([1]FNB:ATL!G90)</f>
        <v>4369</v>
      </c>
      <c r="H90" s="24">
        <f>SUM([1]FNB:ATL!H90)</f>
        <v>48024.131600000001</v>
      </c>
      <c r="I90" s="28">
        <f>SUM(D90:H90)</f>
        <v>65818.131599999993</v>
      </c>
    </row>
    <row r="91" spans="2:9" ht="12" thickBot="1">
      <c r="B91" s="26">
        <v>44</v>
      </c>
      <c r="C91" s="53" t="s">
        <v>58</v>
      </c>
      <c r="D91" s="29">
        <f>D88+D89-D90</f>
        <v>22624441.951370001</v>
      </c>
      <c r="E91" s="29">
        <f>E88+E89-E90</f>
        <v>2381832.9579799999</v>
      </c>
      <c r="F91" s="29">
        <f>F88+F89-F90</f>
        <v>320026.45129</v>
      </c>
      <c r="G91" s="29">
        <f>G88+G89-G90</f>
        <v>230012.93162999995</v>
      </c>
      <c r="H91" s="29">
        <f>H88+H89-H90</f>
        <v>1195397.8108999999</v>
      </c>
      <c r="I91" s="29">
        <f>SUM(D91:H91)</f>
        <v>26751712.10317</v>
      </c>
    </row>
    <row r="92" spans="2:9">
      <c r="B92" s="26">
        <v>45</v>
      </c>
      <c r="C92" s="53" t="s">
        <v>30</v>
      </c>
      <c r="D92" s="31"/>
      <c r="E92" s="31"/>
      <c r="F92" s="24">
        <f>SUM([1]FNB:ATL!F92)</f>
        <v>105929.89629474009</v>
      </c>
      <c r="G92" s="24">
        <f>SUM([1]FNB:ATL!G92)</f>
        <v>71949.968477199989</v>
      </c>
      <c r="H92" s="24">
        <f>SUM([1]FNB:ATL!H92)</f>
        <v>426514.11601460254</v>
      </c>
      <c r="I92" s="29">
        <f>SUM(F92:H92)</f>
        <v>604393.98078654264</v>
      </c>
    </row>
    <row r="93" spans="2:9" ht="12" thickBot="1">
      <c r="B93" s="26">
        <v>46</v>
      </c>
      <c r="C93" s="53" t="s">
        <v>59</v>
      </c>
      <c r="D93" s="29">
        <f t="shared" ref="D93:I93" si="5">D91-D92</f>
        <v>22624441.951370001</v>
      </c>
      <c r="E93" s="29">
        <f t="shared" si="5"/>
        <v>2381832.9579799999</v>
      </c>
      <c r="F93" s="29">
        <f t="shared" si="5"/>
        <v>214096.55499525991</v>
      </c>
      <c r="G93" s="29">
        <f t="shared" si="5"/>
        <v>158062.96315279996</v>
      </c>
      <c r="H93" s="29">
        <f t="shared" si="5"/>
        <v>768883.69488539733</v>
      </c>
      <c r="I93" s="29">
        <f t="shared" si="5"/>
        <v>26147318.122383457</v>
      </c>
    </row>
    <row r="94" spans="2:9" ht="12" thickBot="1">
      <c r="B94" s="26">
        <v>47</v>
      </c>
      <c r="C94" s="53" t="s">
        <v>32</v>
      </c>
      <c r="D94" s="31"/>
      <c r="E94" s="31"/>
      <c r="F94" s="24">
        <f>SUM([1]FNB:ATL!F94)</f>
        <v>17585.596049999986</v>
      </c>
      <c r="G94" s="24">
        <f>SUM([1]FNB:ATL!G94)</f>
        <v>13831.996790000001</v>
      </c>
      <c r="H94" s="24">
        <f>SUM([1]FNB:ATL!H94)</f>
        <v>225061.82031000018</v>
      </c>
      <c r="I94" s="29">
        <f>SUM(F94:H94)</f>
        <v>256479.41315000018</v>
      </c>
    </row>
    <row r="95" spans="2:9" ht="12" thickBot="1">
      <c r="B95" s="32">
        <v>48</v>
      </c>
      <c r="C95" s="53" t="s">
        <v>33</v>
      </c>
      <c r="D95" s="24">
        <f>SUM([1]FNB:ATL!D95)</f>
        <v>228958.34499722376</v>
      </c>
      <c r="E95" s="24">
        <f>SUM([1]FNB:ATL!E95)</f>
        <v>47636.939127799997</v>
      </c>
      <c r="F95" s="24">
        <f>SUM([1]FNB:ATL!F95)</f>
        <v>177250.05918545995</v>
      </c>
      <c r="G95" s="24">
        <f>SUM([1]FNB:ATL!G95)</f>
        <v>126893.3101144</v>
      </c>
      <c r="H95" s="24">
        <f>SUM([1]FNB:ATL!H95)</f>
        <v>695446.41842778237</v>
      </c>
      <c r="I95" s="29">
        <f>SUM(D95:H95)</f>
        <v>1276185.0718526661</v>
      </c>
    </row>
    <row r="96" spans="2:9" ht="12" thickBot="1">
      <c r="B96" s="188"/>
      <c r="C96" s="54" t="s">
        <v>34</v>
      </c>
      <c r="D96" s="55" t="s">
        <v>35</v>
      </c>
      <c r="E96" s="56" t="s">
        <v>36</v>
      </c>
      <c r="F96" s="57" t="s">
        <v>37</v>
      </c>
      <c r="G96" s="58" t="s">
        <v>38</v>
      </c>
      <c r="H96" s="57" t="s">
        <v>39</v>
      </c>
      <c r="I96" s="59"/>
    </row>
    <row r="97" spans="1:10" ht="12" thickBot="1">
      <c r="B97" s="190"/>
      <c r="C97" s="20"/>
      <c r="D97" s="49"/>
      <c r="E97" s="50"/>
      <c r="F97" s="51"/>
      <c r="G97" s="50"/>
      <c r="H97" s="50"/>
      <c r="I97" s="20"/>
    </row>
    <row r="105" spans="1:10">
      <c r="A105" s="2" t="s">
        <v>1</v>
      </c>
      <c r="B105" s="3" t="s">
        <v>2</v>
      </c>
      <c r="C105" s="60" t="str">
        <f>C2</f>
        <v>INDUSTRY</v>
      </c>
      <c r="I105" s="5"/>
    </row>
    <row r="106" spans="1:10" ht="12.75">
      <c r="A106" s="6"/>
      <c r="B106" s="6" t="s">
        <v>4</v>
      </c>
      <c r="C106" s="7">
        <v>2021</v>
      </c>
      <c r="I106" s="8"/>
    </row>
    <row r="107" spans="1:10" ht="12.75">
      <c r="A107" s="6"/>
      <c r="B107" s="3" t="s">
        <v>5</v>
      </c>
      <c r="C107" s="9">
        <f>[1]FNB!C107</f>
        <v>44470</v>
      </c>
    </row>
    <row r="108" spans="1:10" ht="12.75">
      <c r="A108" s="6"/>
      <c r="B108" s="3" t="s">
        <v>6</v>
      </c>
      <c r="C108" s="9">
        <f>[1]FNB!C108</f>
        <v>44561</v>
      </c>
    </row>
    <row r="109" spans="1:10">
      <c r="A109" s="6"/>
      <c r="B109" s="3"/>
    </row>
    <row r="110" spans="1:10">
      <c r="B110" s="6" t="s">
        <v>7</v>
      </c>
      <c r="C110" s="6"/>
      <c r="I110" s="5" t="s">
        <v>8</v>
      </c>
    </row>
    <row r="111" spans="1:10">
      <c r="B111" s="1" t="s">
        <v>9</v>
      </c>
      <c r="I111" s="10"/>
    </row>
    <row r="112" spans="1:10">
      <c r="D112" s="191"/>
      <c r="E112" s="191"/>
      <c r="F112" s="191"/>
      <c r="I112" s="192"/>
      <c r="J112" s="191"/>
    </row>
    <row r="113" spans="2:10" ht="12" thickBot="1">
      <c r="B113" s="11"/>
      <c r="C113" s="11"/>
      <c r="D113" s="11"/>
      <c r="E113" s="11" t="s">
        <v>10</v>
      </c>
      <c r="F113" s="11"/>
      <c r="G113" s="11"/>
      <c r="H113" s="11"/>
      <c r="I113" s="11"/>
      <c r="J113" s="11"/>
    </row>
    <row r="114" spans="2:10" ht="12" thickBot="1">
      <c r="B114" s="193" t="s">
        <v>11</v>
      </c>
      <c r="C114" s="12" t="s">
        <v>12</v>
      </c>
      <c r="D114" s="196" t="s">
        <v>13</v>
      </c>
      <c r="E114" s="197"/>
      <c r="F114" s="197"/>
      <c r="G114" s="197"/>
      <c r="H114" s="197"/>
      <c r="I114" s="198"/>
    </row>
    <row r="115" spans="2:10">
      <c r="B115" s="194"/>
      <c r="C115" s="199" t="s">
        <v>14</v>
      </c>
      <c r="D115" s="13" t="s">
        <v>15</v>
      </c>
      <c r="E115" s="13" t="s">
        <v>16</v>
      </c>
      <c r="F115" s="13" t="s">
        <v>17</v>
      </c>
      <c r="G115" s="13" t="s">
        <v>18</v>
      </c>
      <c r="H115" s="13" t="s">
        <v>19</v>
      </c>
      <c r="I115" s="13" t="s">
        <v>20</v>
      </c>
    </row>
    <row r="116" spans="2:10" ht="12" thickBot="1">
      <c r="B116" s="194"/>
      <c r="C116" s="200"/>
      <c r="D116" s="14" t="s">
        <v>21</v>
      </c>
      <c r="E116" s="14" t="s">
        <v>22</v>
      </c>
      <c r="F116" s="14" t="s">
        <v>23</v>
      </c>
      <c r="G116" s="14"/>
      <c r="H116" s="14" t="s">
        <v>24</v>
      </c>
      <c r="I116" s="14"/>
    </row>
    <row r="117" spans="2:10" ht="12" thickBot="1">
      <c r="B117" s="195"/>
      <c r="C117" s="15"/>
      <c r="D117" s="16">
        <v>1</v>
      </c>
      <c r="E117" s="17">
        <v>2</v>
      </c>
      <c r="F117" s="17">
        <v>3</v>
      </c>
      <c r="G117" s="17">
        <v>4</v>
      </c>
      <c r="H117" s="17">
        <v>5</v>
      </c>
      <c r="I117" s="18">
        <v>6</v>
      </c>
    </row>
    <row r="118" spans="2:10" ht="12" thickBot="1">
      <c r="B118" s="19"/>
      <c r="C118" s="12" t="s">
        <v>60</v>
      </c>
      <c r="D118" s="20"/>
      <c r="E118" s="20"/>
      <c r="F118" s="20"/>
      <c r="G118" s="20"/>
      <c r="H118" s="20"/>
      <c r="I118" s="21"/>
    </row>
    <row r="119" spans="2:10" ht="12" thickBot="1">
      <c r="B119" s="22">
        <v>49</v>
      </c>
      <c r="C119" s="23" t="s">
        <v>61</v>
      </c>
      <c r="D119" s="24">
        <f>SUM([1]FNB:ATL!D119)</f>
        <v>39851916.879489996</v>
      </c>
      <c r="E119" s="24">
        <f>SUM([1]FNB:ATL!E119)</f>
        <v>474677.04939</v>
      </c>
      <c r="F119" s="24">
        <f>SUM([1]FNB:ATL!F119)</f>
        <v>689359.07545999996</v>
      </c>
      <c r="G119" s="24">
        <f>SUM([1]FNB:ATL!G119)</f>
        <v>452967.75543999998</v>
      </c>
      <c r="H119" s="24">
        <f>SUM([1]FNB:ATL!H119)</f>
        <v>1762155.5082200002</v>
      </c>
      <c r="I119" s="25">
        <f>SUM(D119:H119)</f>
        <v>43231076.267999999</v>
      </c>
    </row>
    <row r="120" spans="2:10" ht="12" thickBot="1">
      <c r="B120" s="26">
        <v>50</v>
      </c>
      <c r="C120" s="27" t="s">
        <v>27</v>
      </c>
      <c r="D120" s="24">
        <f>SUM([1]FNB:ATL!D120)</f>
        <v>444830.45985000132</v>
      </c>
      <c r="E120" s="24">
        <f>SUM([1]FNB:ATL!E120)</f>
        <v>-70611.002819999994</v>
      </c>
      <c r="F120" s="24">
        <f>SUM([1]FNB:ATL!F120)</f>
        <v>-51534.252949999936</v>
      </c>
      <c r="G120" s="24">
        <f>SUM([1]FNB:ATL!G120)</f>
        <v>-4166.0329899999851</v>
      </c>
      <c r="H120" s="24">
        <f>SUM([1]FNB:ATL!H120)</f>
        <v>31978.138440000155</v>
      </c>
      <c r="I120" s="28">
        <f>SUM(D120:H120)</f>
        <v>350497.3095300016</v>
      </c>
    </row>
    <row r="121" spans="2:10">
      <c r="B121" s="26">
        <v>51</v>
      </c>
      <c r="C121" s="27" t="s">
        <v>28</v>
      </c>
      <c r="D121" s="24">
        <f>SUM([1]FNB:ATL!D121)</f>
        <v>0</v>
      </c>
      <c r="E121" s="24">
        <f>SUM([1]FNB:ATL!E121)</f>
        <v>0</v>
      </c>
      <c r="F121" s="24">
        <f>SUM([1]FNB:ATL!F121)</f>
        <v>573</v>
      </c>
      <c r="G121" s="24">
        <f>SUM([1]FNB:ATL!G121)</f>
        <v>0</v>
      </c>
      <c r="H121" s="24">
        <f>SUM([1]FNB:ATL!H121)</f>
        <v>211531.55239</v>
      </c>
      <c r="I121" s="28">
        <f>SUM(D121:H121)</f>
        <v>212104.55239</v>
      </c>
    </row>
    <row r="122" spans="2:10" ht="12" thickBot="1">
      <c r="B122" s="26">
        <v>52</v>
      </c>
      <c r="C122" s="27" t="s">
        <v>62</v>
      </c>
      <c r="D122" s="29">
        <f>D119+D120-D121</f>
        <v>40296747.339339994</v>
      </c>
      <c r="E122" s="29">
        <f>E119+E120-E121</f>
        <v>404066.04657000001</v>
      </c>
      <c r="F122" s="29">
        <f>F119+F120-F121</f>
        <v>637251.82251000009</v>
      </c>
      <c r="G122" s="29">
        <f>G119+G120-G121</f>
        <v>448801.72245</v>
      </c>
      <c r="H122" s="29">
        <f>H119+H120-H121</f>
        <v>1582602.0942700002</v>
      </c>
      <c r="I122" s="29">
        <f>SUM(D122:H122)</f>
        <v>43369469.025139995</v>
      </c>
      <c r="J122" s="30"/>
    </row>
    <row r="123" spans="2:10">
      <c r="B123" s="26">
        <v>53</v>
      </c>
      <c r="C123" s="27" t="s">
        <v>30</v>
      </c>
      <c r="D123" s="31"/>
      <c r="E123" s="31"/>
      <c r="F123" s="24">
        <f>SUM([1]FNB:ATL!F123)</f>
        <v>547899.11921669822</v>
      </c>
      <c r="G123" s="24">
        <f>SUM([1]FNB:ATL!G123)</f>
        <v>369915.23397351784</v>
      </c>
      <c r="H123" s="24">
        <f>SUM([1]FNB:ATL!H123)</f>
        <v>1164116.2961857361</v>
      </c>
      <c r="I123" s="29">
        <f>SUM(F123:H123)</f>
        <v>2081930.6493759521</v>
      </c>
    </row>
    <row r="124" spans="2:10" ht="12" thickBot="1">
      <c r="B124" s="26">
        <v>54</v>
      </c>
      <c r="C124" s="27" t="s">
        <v>63</v>
      </c>
      <c r="D124" s="29">
        <f t="shared" ref="D124:I124" si="6">D122-D123</f>
        <v>40296747.339339994</v>
      </c>
      <c r="E124" s="29">
        <f t="shared" si="6"/>
        <v>404066.04657000001</v>
      </c>
      <c r="F124" s="29">
        <f t="shared" si="6"/>
        <v>89352.703293301864</v>
      </c>
      <c r="G124" s="29">
        <f t="shared" si="6"/>
        <v>78886.488476482162</v>
      </c>
      <c r="H124" s="29">
        <f t="shared" si="6"/>
        <v>418485.79808426416</v>
      </c>
      <c r="I124" s="29">
        <f t="shared" si="6"/>
        <v>41287538.375764042</v>
      </c>
    </row>
    <row r="125" spans="2:10" ht="12" thickBot="1">
      <c r="B125" s="26">
        <v>55</v>
      </c>
      <c r="C125" s="27" t="s">
        <v>32</v>
      </c>
      <c r="D125" s="31"/>
      <c r="E125" s="31"/>
      <c r="F125" s="24">
        <f>SUM([1]FNB:ATL!F125)</f>
        <v>60270.192380000088</v>
      </c>
      <c r="G125" s="24">
        <f>SUM([1]FNB:ATL!G125)</f>
        <v>31768.661780000013</v>
      </c>
      <c r="H125" s="24">
        <f>SUM([1]FNB:ATL!H125)</f>
        <v>76973.118470000118</v>
      </c>
      <c r="I125" s="29">
        <f>SUM(F125:H125)</f>
        <v>169011.97263000021</v>
      </c>
    </row>
    <row r="126" spans="2:10" ht="12" thickBot="1">
      <c r="B126" s="32">
        <v>56</v>
      </c>
      <c r="C126" s="27" t="s">
        <v>33</v>
      </c>
      <c r="D126" s="24">
        <f>SUM([1]FNB:ATL!D126)</f>
        <v>402967.30556560145</v>
      </c>
      <c r="E126" s="24">
        <f>SUM([1]FNB:ATL!E126)</f>
        <v>8081.0990312000004</v>
      </c>
      <c r="F126" s="24">
        <f>SUM([1]FNB:ATL!F126)</f>
        <v>46827.321831302004</v>
      </c>
      <c r="G126" s="24">
        <f>SUM([1]FNB:ATL!G126)</f>
        <v>62762.132131482365</v>
      </c>
      <c r="H126" s="24">
        <f>SUM([1]FNB:ATL!H126)</f>
        <v>496846.3463842636</v>
      </c>
      <c r="I126" s="29">
        <f>SUM(D126:H126)</f>
        <v>1017484.2049438495</v>
      </c>
    </row>
    <row r="127" spans="2:10" ht="12" thickBot="1">
      <c r="B127" s="188" t="s">
        <v>12</v>
      </c>
      <c r="C127" s="33" t="s">
        <v>34</v>
      </c>
      <c r="D127" s="34" t="s">
        <v>35</v>
      </c>
      <c r="E127" s="35" t="s">
        <v>36</v>
      </c>
      <c r="F127" s="36" t="s">
        <v>37</v>
      </c>
      <c r="G127" s="37" t="s">
        <v>38</v>
      </c>
      <c r="H127" s="37" t="s">
        <v>39</v>
      </c>
      <c r="I127" s="38"/>
    </row>
    <row r="128" spans="2:10" ht="12" thickBot="1">
      <c r="B128" s="189"/>
      <c r="C128" s="39"/>
      <c r="D128" s="40"/>
      <c r="E128" s="41"/>
      <c r="F128" s="42"/>
      <c r="G128" s="42"/>
      <c r="H128" s="42"/>
      <c r="I128" s="43"/>
    </row>
    <row r="129" spans="2:9" ht="12" thickBot="1">
      <c r="B129" s="190"/>
      <c r="C129" s="44" t="s">
        <v>64</v>
      </c>
      <c r="D129" s="40"/>
      <c r="E129" s="40"/>
      <c r="F129" s="40"/>
      <c r="G129" s="40"/>
      <c r="H129" s="40"/>
      <c r="I129" s="43"/>
    </row>
    <row r="130" spans="2:9" ht="12" thickBot="1">
      <c r="B130" s="45">
        <v>57</v>
      </c>
      <c r="C130" s="23" t="s">
        <v>65</v>
      </c>
      <c r="D130" s="24">
        <f>SUM([1]FNB:ATL!D130)</f>
        <v>11640347.707390001</v>
      </c>
      <c r="E130" s="24">
        <f>SUM([1]FNB:ATL!E130)</f>
        <v>57720.365960000003</v>
      </c>
      <c r="F130" s="24">
        <f>SUM([1]FNB:ATL!F130)</f>
        <v>84167.127590000004</v>
      </c>
      <c r="G130" s="24">
        <f>SUM([1]FNB:ATL!G130)</f>
        <v>190951.87471999999</v>
      </c>
      <c r="H130" s="24">
        <f>SUM([1]FNB:ATL!H130)</f>
        <v>1222052.6152599999</v>
      </c>
      <c r="I130" s="46">
        <f>SUM(D130:H130)</f>
        <v>13195239.690920001</v>
      </c>
    </row>
    <row r="131" spans="2:9" ht="12" thickBot="1">
      <c r="B131" s="26">
        <v>58</v>
      </c>
      <c r="C131" s="27" t="s">
        <v>27</v>
      </c>
      <c r="D131" s="24">
        <f>SUM([1]FNB:ATL!D131)</f>
        <v>205165.23175999912</v>
      </c>
      <c r="E131" s="24">
        <f>SUM([1]FNB:ATL!E131)</f>
        <v>-41487.178810000005</v>
      </c>
      <c r="F131" s="24">
        <f>SUM([1]FNB:ATL!F131)</f>
        <v>-10466.643720000002</v>
      </c>
      <c r="G131" s="24">
        <f>SUM([1]FNB:ATL!G131)</f>
        <v>7908.8229699999993</v>
      </c>
      <c r="H131" s="24">
        <f>SUM([1]FNB:ATL!H131)</f>
        <v>-22751.891179999991</v>
      </c>
      <c r="I131" s="28">
        <f>SUM(D131:H131)</f>
        <v>138368.34101999912</v>
      </c>
    </row>
    <row r="132" spans="2:9">
      <c r="B132" s="26">
        <v>59</v>
      </c>
      <c r="C132" s="27" t="s">
        <v>28</v>
      </c>
      <c r="D132" s="24">
        <f>SUM([1]FNB:ATL!D132)</f>
        <v>0</v>
      </c>
      <c r="E132" s="24">
        <f>SUM([1]FNB:ATL!E132)</f>
        <v>0</v>
      </c>
      <c r="F132" s="24">
        <f>SUM([1]FNB:ATL!F132)</f>
        <v>0</v>
      </c>
      <c r="G132" s="24">
        <f>SUM([1]FNB:ATL!G132)</f>
        <v>0</v>
      </c>
      <c r="H132" s="24">
        <f>SUM([1]FNB:ATL!H132)</f>
        <v>278420</v>
      </c>
      <c r="I132" s="28">
        <f>SUM(D132:H132)</f>
        <v>278420</v>
      </c>
    </row>
    <row r="133" spans="2:9" ht="12" thickBot="1">
      <c r="B133" s="26">
        <v>60</v>
      </c>
      <c r="C133" s="27" t="s">
        <v>66</v>
      </c>
      <c r="D133" s="29">
        <f>D130+D131-D132</f>
        <v>11845512.93915</v>
      </c>
      <c r="E133" s="29">
        <f>E130+E131-E132</f>
        <v>16233.187149999998</v>
      </c>
      <c r="F133" s="29">
        <f>F130+F131-F132</f>
        <v>73700.483869999996</v>
      </c>
      <c r="G133" s="29">
        <f>G130+G131-G132</f>
        <v>198860.69769</v>
      </c>
      <c r="H133" s="29">
        <f>H130+H131-H132</f>
        <v>920880.72407999984</v>
      </c>
      <c r="I133" s="29">
        <f>SUM(D133:H133)</f>
        <v>13055188.03194</v>
      </c>
    </row>
    <row r="134" spans="2:9">
      <c r="B134" s="26">
        <v>61</v>
      </c>
      <c r="C134" s="27" t="s">
        <v>30</v>
      </c>
      <c r="D134" s="31"/>
      <c r="E134" s="31"/>
      <c r="F134" s="24">
        <f>SUM([1]FNB:ATL!F134)</f>
        <v>64493.652829999992</v>
      </c>
      <c r="G134" s="24">
        <f>SUM([1]FNB:ATL!G134)</f>
        <v>169897.74945803691</v>
      </c>
      <c r="H134" s="24">
        <f>SUM([1]FNB:ATL!H134)</f>
        <v>646073.73388358171</v>
      </c>
      <c r="I134" s="29">
        <f>SUM(F134:H134)</f>
        <v>880465.13617161859</v>
      </c>
    </row>
    <row r="135" spans="2:9" ht="12" thickBot="1">
      <c r="B135" s="26">
        <v>62</v>
      </c>
      <c r="C135" s="27" t="s">
        <v>67</v>
      </c>
      <c r="D135" s="29">
        <f t="shared" ref="D135:I135" si="7">D133-D134</f>
        <v>11845512.93915</v>
      </c>
      <c r="E135" s="29">
        <f t="shared" si="7"/>
        <v>16233.187149999998</v>
      </c>
      <c r="F135" s="29">
        <f t="shared" si="7"/>
        <v>9206.8310400000046</v>
      </c>
      <c r="G135" s="29">
        <f t="shared" si="7"/>
        <v>28962.948231963092</v>
      </c>
      <c r="H135" s="29">
        <f t="shared" si="7"/>
        <v>274806.99019641813</v>
      </c>
      <c r="I135" s="29">
        <f t="shared" si="7"/>
        <v>12174722.895768382</v>
      </c>
    </row>
    <row r="136" spans="2:9" ht="12" thickBot="1">
      <c r="B136" s="26">
        <v>63</v>
      </c>
      <c r="C136" s="27" t="s">
        <v>32</v>
      </c>
      <c r="D136" s="31"/>
      <c r="E136" s="31"/>
      <c r="F136" s="24">
        <f>SUM([1]FNB:ATL!F136)</f>
        <v>3229.6413699999998</v>
      </c>
      <c r="G136" s="24">
        <f>SUM([1]FNB:ATL!G136)</f>
        <v>12977.322399999999</v>
      </c>
      <c r="H136" s="24">
        <f>SUM([1]FNB:ATL!H136)</f>
        <v>43968.424159999995</v>
      </c>
      <c r="I136" s="29">
        <f>SUM(F136:H136)</f>
        <v>60175.387929999997</v>
      </c>
    </row>
    <row r="137" spans="2:9" ht="12" thickBot="1">
      <c r="B137" s="32">
        <v>64</v>
      </c>
      <c r="C137" s="27" t="s">
        <v>33</v>
      </c>
      <c r="D137" s="24">
        <f>SUM([1]FNB:ATL!D137)</f>
        <v>118454.89032019999</v>
      </c>
      <c r="E137" s="24">
        <f>SUM([1]FNB:ATL!E137)</f>
        <v>324.82374299999998</v>
      </c>
      <c r="F137" s="24">
        <f>SUM([1]FNB:ATL!F137)</f>
        <v>3353.7236080000002</v>
      </c>
      <c r="G137" s="24">
        <f>SUM([1]FNB:ATL!G137)</f>
        <v>18353.118786963118</v>
      </c>
      <c r="H137" s="24">
        <f>SUM([1]FNB:ATL!H137)</f>
        <v>365883.70906641823</v>
      </c>
      <c r="I137" s="29">
        <f>SUM(D137:H137)</f>
        <v>506370.26552458131</v>
      </c>
    </row>
    <row r="138" spans="2:9" ht="12" thickBot="1">
      <c r="B138" s="188"/>
      <c r="C138" s="33" t="s">
        <v>34</v>
      </c>
      <c r="D138" s="34" t="s">
        <v>35</v>
      </c>
      <c r="E138" s="35" t="s">
        <v>36</v>
      </c>
      <c r="F138" s="36" t="s">
        <v>37</v>
      </c>
      <c r="G138" s="37" t="s">
        <v>38</v>
      </c>
      <c r="H138" s="37" t="s">
        <v>39</v>
      </c>
      <c r="I138" s="38"/>
    </row>
    <row r="139" spans="2:9" ht="12" thickBot="1">
      <c r="B139" s="189"/>
      <c r="C139" s="39"/>
      <c r="D139" s="41"/>
      <c r="E139" s="42"/>
      <c r="F139" s="42"/>
      <c r="G139" s="42"/>
      <c r="H139" s="42"/>
      <c r="I139" s="47"/>
    </row>
    <row r="140" spans="2:9" ht="12" thickBot="1">
      <c r="B140" s="190"/>
      <c r="C140" s="48" t="s">
        <v>68</v>
      </c>
      <c r="D140" s="49"/>
      <c r="E140" s="50"/>
      <c r="F140" s="51"/>
      <c r="G140" s="50"/>
      <c r="H140" s="50"/>
      <c r="I140" s="20"/>
    </row>
    <row r="141" spans="2:9" ht="12" thickBot="1">
      <c r="B141" s="45">
        <v>65</v>
      </c>
      <c r="C141" s="52" t="s">
        <v>69</v>
      </c>
      <c r="D141" s="24">
        <f>SUM([1]FNB:ATL!D141)</f>
        <v>18601534.4067</v>
      </c>
      <c r="E141" s="24">
        <f>SUM([1]FNB:ATL!E141)</f>
        <v>13</v>
      </c>
      <c r="F141" s="24">
        <f>SUM([1]FNB:ATL!F141)</f>
        <v>0</v>
      </c>
      <c r="G141" s="24">
        <f>SUM([1]FNB:ATL!G141)</f>
        <v>6</v>
      </c>
      <c r="H141" s="24">
        <f>SUM([1]FNB:ATL!H141)</f>
        <v>0</v>
      </c>
      <c r="I141" s="28">
        <f>SUM(D141:H141)</f>
        <v>18601553.4067</v>
      </c>
    </row>
    <row r="142" spans="2:9" ht="12" thickBot="1">
      <c r="B142" s="26">
        <v>66</v>
      </c>
      <c r="C142" s="53" t="s">
        <v>27</v>
      </c>
      <c r="D142" s="24">
        <f>SUM([1]FNB:ATL!D142)</f>
        <v>1073203.9609999999</v>
      </c>
      <c r="E142" s="24">
        <f>SUM([1]FNB:ATL!E142)</f>
        <v>-6</v>
      </c>
      <c r="F142" s="24">
        <f>SUM([1]FNB:ATL!F142)</f>
        <v>0</v>
      </c>
      <c r="G142" s="24">
        <f>SUM([1]FNB:ATL!G142)</f>
        <v>-6</v>
      </c>
      <c r="H142" s="24">
        <f>SUM([1]FNB:ATL!H142)</f>
        <v>0</v>
      </c>
      <c r="I142" s="28">
        <f>SUM(D142:H142)</f>
        <v>1073191.9609999999</v>
      </c>
    </row>
    <row r="143" spans="2:9">
      <c r="B143" s="26">
        <v>67</v>
      </c>
      <c r="C143" s="53" t="s">
        <v>28</v>
      </c>
      <c r="D143" s="24">
        <f>SUM([1]FNB:ATL!D143)</f>
        <v>0</v>
      </c>
      <c r="E143" s="24">
        <f>SUM([1]FNB:ATL!E143)</f>
        <v>0</v>
      </c>
      <c r="F143" s="24">
        <f>SUM([1]FNB:ATL!F143)</f>
        <v>0</v>
      </c>
      <c r="G143" s="24">
        <f>SUM([1]FNB:ATL!G143)</f>
        <v>0</v>
      </c>
      <c r="H143" s="24">
        <f>SUM([1]FNB:ATL!H143)</f>
        <v>0</v>
      </c>
      <c r="I143" s="28">
        <f>SUM(D143:H143)</f>
        <v>0</v>
      </c>
    </row>
    <row r="144" spans="2:9" ht="12" thickBot="1">
      <c r="B144" s="26">
        <v>68</v>
      </c>
      <c r="C144" s="53" t="s">
        <v>70</v>
      </c>
      <c r="D144" s="29">
        <f>D141+D142-D143</f>
        <v>19674738.367699999</v>
      </c>
      <c r="E144" s="29">
        <f>E141+E142-E143</f>
        <v>7</v>
      </c>
      <c r="F144" s="29">
        <f>F141+F142-F143</f>
        <v>0</v>
      </c>
      <c r="G144" s="29">
        <f>G141+G142-G143</f>
        <v>0</v>
      </c>
      <c r="H144" s="29">
        <f>H141+H142-H143</f>
        <v>0</v>
      </c>
      <c r="I144" s="29">
        <f>SUM(D144:H144)</f>
        <v>19674745.367699999</v>
      </c>
    </row>
    <row r="145" spans="1:10">
      <c r="B145" s="26">
        <v>69</v>
      </c>
      <c r="C145" s="53" t="s">
        <v>30</v>
      </c>
      <c r="D145" s="31"/>
      <c r="E145" s="31"/>
      <c r="F145" s="24">
        <f>SUM([1]FNB:ATL!F145)</f>
        <v>0</v>
      </c>
      <c r="G145" s="24">
        <f>SUM([1]FNB:ATL!G145)</f>
        <v>0</v>
      </c>
      <c r="H145" s="24">
        <f>SUM([1]FNB:ATL!H145)</f>
        <v>0</v>
      </c>
      <c r="I145" s="29">
        <f>SUM(F145:H145)</f>
        <v>0</v>
      </c>
    </row>
    <row r="146" spans="1:10" ht="12" thickBot="1">
      <c r="B146" s="26">
        <v>70</v>
      </c>
      <c r="C146" s="53" t="s">
        <v>71</v>
      </c>
      <c r="D146" s="29">
        <f t="shared" ref="D146:I146" si="8">D144-D145</f>
        <v>19674738.367699999</v>
      </c>
      <c r="E146" s="29">
        <f t="shared" si="8"/>
        <v>7</v>
      </c>
      <c r="F146" s="29">
        <f t="shared" si="8"/>
        <v>0</v>
      </c>
      <c r="G146" s="29">
        <f t="shared" si="8"/>
        <v>0</v>
      </c>
      <c r="H146" s="29">
        <f t="shared" si="8"/>
        <v>0</v>
      </c>
      <c r="I146" s="29">
        <f t="shared" si="8"/>
        <v>19674745.367699999</v>
      </c>
    </row>
    <row r="147" spans="1:10" ht="12" thickBot="1">
      <c r="B147" s="26">
        <v>71</v>
      </c>
      <c r="C147" s="53" t="s">
        <v>32</v>
      </c>
      <c r="D147" s="31"/>
      <c r="E147" s="31"/>
      <c r="F147" s="24">
        <f>SUM([1]FNB:ATL!F147)</f>
        <v>0</v>
      </c>
      <c r="G147" s="24">
        <f>SUM([1]FNB:ATL!G147)</f>
        <v>0</v>
      </c>
      <c r="H147" s="24">
        <f>SUM([1]FNB:ATL!H147)</f>
        <v>0</v>
      </c>
      <c r="I147" s="29">
        <f>SUM(F147:H147)</f>
        <v>0</v>
      </c>
    </row>
    <row r="148" spans="1:10" ht="12" thickBot="1">
      <c r="B148" s="32">
        <v>72</v>
      </c>
      <c r="C148" s="53" t="s">
        <v>33</v>
      </c>
      <c r="D148" s="24">
        <f>SUM([1]FNB:ATL!D148)</f>
        <v>57.352326499999997</v>
      </c>
      <c r="E148" s="24">
        <f>SUM([1]FNB:ATL!E148)</f>
        <v>0.1326542</v>
      </c>
      <c r="F148" s="24">
        <f>SUM([1]FNB:ATL!F148)</f>
        <v>0</v>
      </c>
      <c r="G148" s="24">
        <f>SUM([1]FNB:ATL!G148)</f>
        <v>0</v>
      </c>
      <c r="H148" s="24">
        <f>SUM([1]FNB:ATL!H148)</f>
        <v>0</v>
      </c>
      <c r="I148" s="29">
        <f>SUM(D148:H148)</f>
        <v>57.484980699999994</v>
      </c>
    </row>
    <row r="149" spans="1:10" ht="12" thickBot="1">
      <c r="B149" s="188"/>
      <c r="C149" s="54" t="s">
        <v>34</v>
      </c>
      <c r="D149" s="55" t="s">
        <v>35</v>
      </c>
      <c r="E149" s="56" t="s">
        <v>36</v>
      </c>
      <c r="F149" s="57" t="s">
        <v>37</v>
      </c>
      <c r="G149" s="58" t="s">
        <v>38</v>
      </c>
      <c r="H149" s="57" t="s">
        <v>39</v>
      </c>
      <c r="I149" s="59"/>
    </row>
    <row r="150" spans="1:10" ht="12" thickBot="1">
      <c r="B150" s="190"/>
      <c r="C150" s="20"/>
      <c r="D150" s="49"/>
      <c r="E150" s="50"/>
      <c r="F150" s="51"/>
      <c r="G150" s="50"/>
      <c r="H150" s="50"/>
      <c r="I150" s="20"/>
    </row>
    <row r="159" spans="1:10">
      <c r="A159" s="2" t="s">
        <v>1</v>
      </c>
      <c r="B159" s="3" t="s">
        <v>2</v>
      </c>
      <c r="C159" s="61" t="str">
        <f>C2</f>
        <v>INDUSTRY</v>
      </c>
      <c r="D159" s="62"/>
      <c r="J159" s="5"/>
    </row>
    <row r="160" spans="1:10" ht="12.75">
      <c r="A160" s="6"/>
      <c r="B160" s="6" t="s">
        <v>4</v>
      </c>
      <c r="C160" s="7">
        <v>2021</v>
      </c>
      <c r="D160" s="62"/>
      <c r="J160" s="8"/>
    </row>
    <row r="161" spans="1:10" ht="12.75">
      <c r="A161" s="6"/>
      <c r="B161" s="3" t="s">
        <v>5</v>
      </c>
      <c r="C161" s="9">
        <f>[1]FNB!C161</f>
        <v>44470</v>
      </c>
      <c r="D161" s="62"/>
    </row>
    <row r="162" spans="1:10" ht="12.75">
      <c r="A162" s="6"/>
      <c r="B162" s="3" t="s">
        <v>6</v>
      </c>
      <c r="C162" s="9">
        <f>[1]FNB!C162</f>
        <v>44561</v>
      </c>
      <c r="D162" s="62"/>
    </row>
    <row r="163" spans="1:10">
      <c r="A163" s="6"/>
      <c r="B163" s="3"/>
    </row>
    <row r="164" spans="1:10">
      <c r="B164" s="6" t="s">
        <v>7</v>
      </c>
      <c r="C164" s="6"/>
      <c r="D164" s="6"/>
      <c r="J164" s="5" t="s">
        <v>8</v>
      </c>
    </row>
    <row r="165" spans="1:10" ht="12" thickBot="1">
      <c r="B165" s="1" t="s">
        <v>9</v>
      </c>
      <c r="J165" s="10"/>
    </row>
    <row r="166" spans="1:10">
      <c r="B166" s="193" t="s">
        <v>72</v>
      </c>
      <c r="C166" s="207" t="s">
        <v>73</v>
      </c>
      <c r="D166" s="208"/>
      <c r="E166" s="63" t="s">
        <v>13</v>
      </c>
      <c r="F166" s="64"/>
      <c r="G166" s="64"/>
      <c r="H166" s="65"/>
      <c r="I166" s="65"/>
      <c r="J166" s="66"/>
    </row>
    <row r="167" spans="1:10">
      <c r="B167" s="194"/>
      <c r="C167" s="209"/>
      <c r="D167" s="210"/>
      <c r="E167" s="67" t="s">
        <v>74</v>
      </c>
      <c r="F167" s="67" t="s">
        <v>16</v>
      </c>
      <c r="G167" s="68" t="s">
        <v>17</v>
      </c>
      <c r="H167" s="69" t="s">
        <v>18</v>
      </c>
      <c r="I167" s="69" t="s">
        <v>19</v>
      </c>
      <c r="J167" s="70" t="s">
        <v>20</v>
      </c>
    </row>
    <row r="168" spans="1:10">
      <c r="B168" s="194"/>
      <c r="C168" s="209"/>
      <c r="D168" s="210"/>
      <c r="E168" s="71" t="s">
        <v>21</v>
      </c>
      <c r="F168" s="71" t="s">
        <v>22</v>
      </c>
      <c r="G168" s="72" t="s">
        <v>23</v>
      </c>
      <c r="H168" s="73"/>
      <c r="I168" s="73" t="s">
        <v>24</v>
      </c>
      <c r="J168" s="74"/>
    </row>
    <row r="169" spans="1:10" ht="12" thickBot="1">
      <c r="B169" s="206"/>
      <c r="C169" s="211"/>
      <c r="D169" s="212"/>
      <c r="E169" s="75">
        <v>1</v>
      </c>
      <c r="F169" s="76">
        <v>2</v>
      </c>
      <c r="G169" s="75">
        <v>3</v>
      </c>
      <c r="H169" s="76">
        <v>4</v>
      </c>
      <c r="I169" s="76">
        <v>5</v>
      </c>
      <c r="J169" s="77">
        <v>6</v>
      </c>
    </row>
    <row r="170" spans="1:10" ht="12" thickBot="1">
      <c r="B170" s="45"/>
      <c r="C170" s="196" t="s">
        <v>75</v>
      </c>
      <c r="D170" s="198"/>
      <c r="E170" s="78"/>
      <c r="F170" s="50"/>
      <c r="G170" s="50"/>
      <c r="H170" s="50"/>
      <c r="I170" s="21"/>
      <c r="J170" s="79"/>
    </row>
    <row r="171" spans="1:10" ht="12" thickBot="1">
      <c r="B171" s="80">
        <v>73</v>
      </c>
      <c r="C171" s="213" t="s">
        <v>76</v>
      </c>
      <c r="D171" s="214"/>
      <c r="E171" s="46">
        <f>D16+D27+D38+D66+D77+D88+D119+D130+D141</f>
        <v>136099838.1965079</v>
      </c>
      <c r="F171" s="46">
        <f>E16+E27+E38+E66+E77+E88+E119+E130+E141</f>
        <v>2908644.2193199997</v>
      </c>
      <c r="G171" s="46">
        <f>F16+F27+F38+F66+F77+F88+F119+F130+F141</f>
        <v>1382770.12754</v>
      </c>
      <c r="H171" s="46">
        <f>G16+G27+G38+G66+G77+G88+G119+G130+G141</f>
        <v>911700.3036199999</v>
      </c>
      <c r="I171" s="46">
        <f>H16+H27+H38+H66+H77+H88+H119+H130+H141</f>
        <v>4909396.9037800003</v>
      </c>
      <c r="J171" s="46">
        <f>SUM(E171:I171)</f>
        <v>146212349.75076792</v>
      </c>
    </row>
    <row r="172" spans="1:10" ht="12" thickBot="1">
      <c r="B172" s="80">
        <v>74</v>
      </c>
      <c r="C172" s="204" t="s">
        <v>27</v>
      </c>
      <c r="D172" s="205"/>
      <c r="E172" s="46">
        <f t="shared" ref="E172:I178" si="9">D17+D28+D39+D67+D78+D89+D120+D131+D142</f>
        <v>3260634.0825624727</v>
      </c>
      <c r="F172" s="46">
        <f t="shared" si="9"/>
        <v>-83607.713239999954</v>
      </c>
      <c r="G172" s="46">
        <f t="shared" si="9"/>
        <v>-245736.86039999992</v>
      </c>
      <c r="H172" s="46">
        <f t="shared" si="9"/>
        <v>199915.25855999996</v>
      </c>
      <c r="I172" s="46">
        <f t="shared" si="9"/>
        <v>147835.09686000017</v>
      </c>
      <c r="J172" s="81">
        <f t="shared" ref="J172:J179" si="10">SUM(E172:I172)</f>
        <v>3279039.8643424725</v>
      </c>
    </row>
    <row r="173" spans="1:10" ht="12" thickBot="1">
      <c r="B173" s="80">
        <v>75</v>
      </c>
      <c r="C173" s="204" t="s">
        <v>28</v>
      </c>
      <c r="D173" s="205"/>
      <c r="E173" s="46">
        <f t="shared" si="9"/>
        <v>0</v>
      </c>
      <c r="F173" s="46">
        <f t="shared" si="9"/>
        <v>0</v>
      </c>
      <c r="G173" s="46">
        <f t="shared" si="9"/>
        <v>13998</v>
      </c>
      <c r="H173" s="46">
        <f t="shared" si="9"/>
        <v>4369</v>
      </c>
      <c r="I173" s="46">
        <f t="shared" si="9"/>
        <v>550308.25118000002</v>
      </c>
      <c r="J173" s="81">
        <f t="shared" si="10"/>
        <v>568675.25118000002</v>
      </c>
    </row>
    <row r="174" spans="1:10" ht="12" thickBot="1">
      <c r="B174" s="80">
        <v>76</v>
      </c>
      <c r="C174" s="204" t="s">
        <v>77</v>
      </c>
      <c r="D174" s="205"/>
      <c r="E174" s="46">
        <f t="shared" si="9"/>
        <v>139360472.27907041</v>
      </c>
      <c r="F174" s="46">
        <f t="shared" si="9"/>
        <v>2825036.5060800002</v>
      </c>
      <c r="G174" s="46">
        <f t="shared" si="9"/>
        <v>1123035.2671400001</v>
      </c>
      <c r="H174" s="46">
        <f t="shared" si="9"/>
        <v>1107246.5621799999</v>
      </c>
      <c r="I174" s="46">
        <f t="shared" si="9"/>
        <v>4506923.7494600005</v>
      </c>
      <c r="J174" s="81">
        <f t="shared" si="10"/>
        <v>148922714.36393043</v>
      </c>
    </row>
    <row r="175" spans="1:10" ht="12" thickBot="1">
      <c r="B175" s="80">
        <v>77</v>
      </c>
      <c r="C175" s="204" t="s">
        <v>30</v>
      </c>
      <c r="D175" s="205"/>
      <c r="E175" s="46">
        <f t="shared" si="9"/>
        <v>0</v>
      </c>
      <c r="F175" s="46">
        <f t="shared" si="9"/>
        <v>0</v>
      </c>
      <c r="G175" s="46">
        <f t="shared" si="9"/>
        <v>783542.63197224832</v>
      </c>
      <c r="H175" s="46">
        <f t="shared" si="9"/>
        <v>750001.61167167057</v>
      </c>
      <c r="I175" s="46">
        <f t="shared" si="9"/>
        <v>2711296.9931708928</v>
      </c>
      <c r="J175" s="81">
        <f>SUM(E175:I175)</f>
        <v>4244841.2368148118</v>
      </c>
    </row>
    <row r="176" spans="1:10" ht="12" thickBot="1">
      <c r="B176" s="80">
        <v>78</v>
      </c>
      <c r="C176" s="204" t="s">
        <v>78</v>
      </c>
      <c r="D176" s="205"/>
      <c r="E176" s="46">
        <f t="shared" si="9"/>
        <v>139360472.27907041</v>
      </c>
      <c r="F176" s="46">
        <f t="shared" si="9"/>
        <v>2825036.5060800002</v>
      </c>
      <c r="G176" s="46">
        <f t="shared" si="9"/>
        <v>339492.63516775187</v>
      </c>
      <c r="H176" s="46">
        <f t="shared" si="9"/>
        <v>357244.95050832944</v>
      </c>
      <c r="I176" s="46">
        <f t="shared" si="9"/>
        <v>1795626.7562891068</v>
      </c>
      <c r="J176" s="81">
        <f>SUM(E176:I176)</f>
        <v>144677873.12711558</v>
      </c>
    </row>
    <row r="177" spans="2:13" ht="12" thickBot="1">
      <c r="B177" s="80">
        <v>79</v>
      </c>
      <c r="C177" s="204" t="s">
        <v>32</v>
      </c>
      <c r="D177" s="205"/>
      <c r="E177" s="46">
        <f t="shared" si="9"/>
        <v>0</v>
      </c>
      <c r="F177" s="46">
        <f t="shared" si="9"/>
        <v>0</v>
      </c>
      <c r="G177" s="46">
        <f t="shared" si="9"/>
        <v>83730.444330000071</v>
      </c>
      <c r="H177" s="46">
        <f t="shared" si="9"/>
        <v>70529.704730000012</v>
      </c>
      <c r="I177" s="46">
        <f t="shared" si="9"/>
        <v>453041.78259000031</v>
      </c>
      <c r="J177" s="81">
        <f>SUM(E177:I177)</f>
        <v>607301.93165000039</v>
      </c>
    </row>
    <row r="178" spans="2:13" ht="12" thickBot="1">
      <c r="B178" s="80">
        <v>80</v>
      </c>
      <c r="C178" s="204" t="s">
        <v>33</v>
      </c>
      <c r="D178" s="205"/>
      <c r="E178" s="46">
        <f t="shared" si="9"/>
        <v>1018731.0859986253</v>
      </c>
      <c r="F178" s="46">
        <f t="shared" si="9"/>
        <v>56495.776869159999</v>
      </c>
      <c r="G178" s="46">
        <f t="shared" si="9"/>
        <v>243344.23036407199</v>
      </c>
      <c r="H178" s="46">
        <f t="shared" si="9"/>
        <v>290183.36033552967</v>
      </c>
      <c r="I178" s="46">
        <f t="shared" si="9"/>
        <v>1912449.7599614915</v>
      </c>
      <c r="J178" s="81">
        <f>SUM(E178:I178)</f>
        <v>3521204.2135288781</v>
      </c>
    </row>
    <row r="179" spans="2:13" ht="12" thickBot="1">
      <c r="B179" s="82">
        <v>81</v>
      </c>
      <c r="C179" s="215" t="s">
        <v>79</v>
      </c>
      <c r="D179" s="215"/>
      <c r="E179" s="24">
        <v>-252751.35143298237</v>
      </c>
      <c r="F179" s="24">
        <v>0</v>
      </c>
      <c r="G179" s="24">
        <v>0</v>
      </c>
      <c r="H179" s="24">
        <v>0</v>
      </c>
      <c r="I179" s="24">
        <v>0</v>
      </c>
      <c r="J179" s="83">
        <f t="shared" si="10"/>
        <v>-252751.35143298237</v>
      </c>
    </row>
    <row r="180" spans="2:13" ht="12" thickBot="1">
      <c r="B180" s="84"/>
      <c r="C180" s="216" t="s">
        <v>34</v>
      </c>
      <c r="D180" s="217"/>
      <c r="E180" s="85" t="s">
        <v>35</v>
      </c>
      <c r="F180" s="86" t="s">
        <v>36</v>
      </c>
      <c r="G180" s="85" t="s">
        <v>37</v>
      </c>
      <c r="H180" s="86" t="s">
        <v>38</v>
      </c>
      <c r="I180" s="85" t="s">
        <v>39</v>
      </c>
      <c r="J180" s="87"/>
    </row>
    <row r="181" spans="2:13" ht="12" thickBot="1">
      <c r="B181" s="218"/>
      <c r="C181" s="218"/>
      <c r="D181" s="218"/>
      <c r="E181" s="218"/>
      <c r="F181" s="218"/>
      <c r="G181" s="218"/>
      <c r="H181" s="218"/>
      <c r="I181" s="218"/>
    </row>
    <row r="182" spans="2:13">
      <c r="B182" s="227" t="s">
        <v>72</v>
      </c>
      <c r="C182" s="230" t="s">
        <v>80</v>
      </c>
      <c r="D182" s="224" t="s">
        <v>81</v>
      </c>
      <c r="E182" s="224" t="s">
        <v>82</v>
      </c>
      <c r="F182" s="224" t="s">
        <v>83</v>
      </c>
      <c r="G182" s="224" t="s">
        <v>84</v>
      </c>
      <c r="H182" s="224" t="s">
        <v>85</v>
      </c>
      <c r="I182" s="224" t="s">
        <v>86</v>
      </c>
      <c r="J182" s="224" t="s">
        <v>87</v>
      </c>
      <c r="K182" s="224" t="s">
        <v>88</v>
      </c>
      <c r="L182" s="224" t="s">
        <v>89</v>
      </c>
      <c r="M182" s="224" t="s">
        <v>90</v>
      </c>
    </row>
    <row r="183" spans="2:13" ht="12" thickBot="1">
      <c r="B183" s="228"/>
      <c r="C183" s="231"/>
      <c r="D183" s="225"/>
      <c r="E183" s="225"/>
      <c r="F183" s="225"/>
      <c r="G183" s="225"/>
      <c r="H183" s="225"/>
      <c r="I183" s="225"/>
      <c r="J183" s="225"/>
      <c r="K183" s="225"/>
      <c r="L183" s="225"/>
      <c r="M183" s="225"/>
    </row>
    <row r="184" spans="2:13" ht="14.25" customHeight="1" thickBot="1">
      <c r="B184" s="228"/>
      <c r="C184" s="224" t="s">
        <v>91</v>
      </c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</row>
    <row r="185" spans="2:13" ht="11.25" customHeight="1" thickBot="1">
      <c r="B185" s="229"/>
      <c r="C185" s="226"/>
      <c r="D185" s="88">
        <v>1</v>
      </c>
      <c r="E185" s="89">
        <v>2</v>
      </c>
      <c r="F185" s="90">
        <v>3</v>
      </c>
      <c r="G185" s="89">
        <v>4</v>
      </c>
      <c r="H185" s="90">
        <v>5</v>
      </c>
      <c r="I185" s="89">
        <v>6</v>
      </c>
      <c r="J185" s="90">
        <v>7</v>
      </c>
      <c r="K185" s="90">
        <v>8</v>
      </c>
      <c r="L185" s="89">
        <v>9</v>
      </c>
      <c r="M185" s="90">
        <v>11</v>
      </c>
    </row>
    <row r="186" spans="2:13">
      <c r="B186" s="91">
        <v>82</v>
      </c>
      <c r="C186" s="92" t="s">
        <v>92</v>
      </c>
      <c r="D186" s="24">
        <v>8703384.0366000012</v>
      </c>
      <c r="E186" s="24">
        <v>1292501.5457300001</v>
      </c>
      <c r="F186" s="24">
        <v>11371954.124905827</v>
      </c>
      <c r="G186" s="24">
        <v>1875552.5150941722</v>
      </c>
      <c r="H186" s="24">
        <v>21629481.325820003</v>
      </c>
      <c r="I186" s="24">
        <v>22122515.951332379</v>
      </c>
      <c r="J186" s="24">
        <v>38426954.459450148</v>
      </c>
      <c r="K186" s="24">
        <v>11759339.576399999</v>
      </c>
      <c r="L186" s="24">
        <v>19674738.5608701</v>
      </c>
      <c r="M186" s="25">
        <f t="shared" ref="M186:M193" si="11">SUM(D186:L186)</f>
        <v>136856422.09620261</v>
      </c>
    </row>
    <row r="187" spans="2:13" ht="12" thickBot="1">
      <c r="B187" s="93">
        <v>83</v>
      </c>
      <c r="C187" s="94" t="s">
        <v>93</v>
      </c>
      <c r="D187" s="95">
        <f t="shared" ref="D187:J187" si="12">SUM(D188:D192)</f>
        <v>0</v>
      </c>
      <c r="E187" s="96">
        <f t="shared" si="12"/>
        <v>1.30741</v>
      </c>
      <c r="F187" s="96">
        <f t="shared" si="12"/>
        <v>0</v>
      </c>
      <c r="G187" s="96">
        <f t="shared" si="12"/>
        <v>0</v>
      </c>
      <c r="H187" s="96">
        <f t="shared" si="12"/>
        <v>1199724.9435000001</v>
      </c>
      <c r="I187" s="96">
        <f t="shared" si="12"/>
        <v>4629196.3158</v>
      </c>
      <c r="J187" s="96">
        <f t="shared" si="12"/>
        <v>4942513.6337800007</v>
      </c>
      <c r="K187" s="96">
        <f>SUM(K188:K192)</f>
        <v>1295848.2986399999</v>
      </c>
      <c r="L187" s="96">
        <f>SUM(L188:L192)</f>
        <v>7</v>
      </c>
      <c r="M187" s="28">
        <f t="shared" si="11"/>
        <v>12067291.499130001</v>
      </c>
    </row>
    <row r="188" spans="2:13" ht="12" thickBot="1">
      <c r="B188" s="93">
        <v>84</v>
      </c>
      <c r="C188" s="97" t="s">
        <v>94</v>
      </c>
      <c r="D188" s="24">
        <v>0</v>
      </c>
      <c r="E188" s="24">
        <v>0</v>
      </c>
      <c r="F188" s="24">
        <v>0</v>
      </c>
      <c r="G188" s="24">
        <v>0</v>
      </c>
      <c r="H188" s="24">
        <v>47586.910699999971</v>
      </c>
      <c r="I188" s="24">
        <v>501926.04279999994</v>
      </c>
      <c r="J188" s="24">
        <v>1869793.3462700001</v>
      </c>
      <c r="K188" s="24">
        <v>86172.962950000001</v>
      </c>
      <c r="L188" s="24">
        <v>0</v>
      </c>
      <c r="M188" s="28">
        <f t="shared" si="11"/>
        <v>2505479.26272</v>
      </c>
    </row>
    <row r="189" spans="2:13" ht="12" thickBot="1">
      <c r="B189" s="93">
        <v>85</v>
      </c>
      <c r="C189" s="97" t="s">
        <v>95</v>
      </c>
      <c r="D189" s="24">
        <v>0</v>
      </c>
      <c r="E189" s="24">
        <v>1.30741</v>
      </c>
      <c r="F189" s="24">
        <v>0</v>
      </c>
      <c r="G189" s="24">
        <v>0</v>
      </c>
      <c r="H189" s="24">
        <v>22466.997180000006</v>
      </c>
      <c r="I189" s="24">
        <v>2381832.9563900004</v>
      </c>
      <c r="J189" s="24">
        <v>404065.95156000002</v>
      </c>
      <c r="K189" s="24">
        <v>16233.18715</v>
      </c>
      <c r="L189" s="24">
        <v>7</v>
      </c>
      <c r="M189" s="28">
        <f t="shared" si="11"/>
        <v>2824607.3996900003</v>
      </c>
    </row>
    <row r="190" spans="2:13" ht="12" thickBot="1">
      <c r="B190" s="93">
        <v>86</v>
      </c>
      <c r="C190" s="97" t="s">
        <v>96</v>
      </c>
      <c r="D190" s="24">
        <v>0</v>
      </c>
      <c r="E190" s="24">
        <v>0</v>
      </c>
      <c r="F190" s="24">
        <v>0</v>
      </c>
      <c r="G190" s="24">
        <v>0</v>
      </c>
      <c r="H190" s="24">
        <v>92056.432740000004</v>
      </c>
      <c r="I190" s="24">
        <v>320026.50063999998</v>
      </c>
      <c r="J190" s="24">
        <v>638032.42567999987</v>
      </c>
      <c r="K190" s="24">
        <v>73700.654559999995</v>
      </c>
      <c r="L190" s="24">
        <v>0</v>
      </c>
      <c r="M190" s="28">
        <f t="shared" si="11"/>
        <v>1123816.0136199999</v>
      </c>
    </row>
    <row r="191" spans="2:13" ht="12" thickBot="1">
      <c r="B191" s="93">
        <v>87</v>
      </c>
      <c r="C191" s="97" t="s">
        <v>97</v>
      </c>
      <c r="D191" s="24">
        <v>0</v>
      </c>
      <c r="E191" s="24">
        <v>0</v>
      </c>
      <c r="F191" s="24">
        <v>0</v>
      </c>
      <c r="G191" s="24">
        <v>0</v>
      </c>
      <c r="H191" s="24">
        <v>229571.27424999999</v>
      </c>
      <c r="I191" s="24">
        <v>230013.0050699999</v>
      </c>
      <c r="J191" s="24">
        <v>448020.13312000013</v>
      </c>
      <c r="K191" s="24">
        <v>198860.4278</v>
      </c>
      <c r="L191" s="24">
        <v>0</v>
      </c>
      <c r="M191" s="28">
        <f t="shared" si="11"/>
        <v>1106464.84024</v>
      </c>
    </row>
    <row r="192" spans="2:13">
      <c r="B192" s="93">
        <v>88</v>
      </c>
      <c r="C192" s="97" t="s">
        <v>98</v>
      </c>
      <c r="D192" s="24">
        <v>0</v>
      </c>
      <c r="E192" s="24">
        <v>0</v>
      </c>
      <c r="F192" s="24">
        <v>0</v>
      </c>
      <c r="G192" s="24">
        <v>0</v>
      </c>
      <c r="H192" s="24">
        <v>808043.32863</v>
      </c>
      <c r="I192" s="24">
        <v>1195397.8109000002</v>
      </c>
      <c r="J192" s="24">
        <v>1582601.7771500004</v>
      </c>
      <c r="K192" s="24">
        <v>920881.06617999997</v>
      </c>
      <c r="L192" s="24">
        <v>0</v>
      </c>
      <c r="M192" s="28">
        <f t="shared" si="11"/>
        <v>4506923.9828600008</v>
      </c>
    </row>
    <row r="193" spans="2:13" ht="12" thickBot="1">
      <c r="B193" s="93">
        <v>89</v>
      </c>
      <c r="C193" s="98" t="s">
        <v>99</v>
      </c>
      <c r="D193" s="99">
        <f t="shared" ref="D193:J193" si="13">D187+D186</f>
        <v>8703384.0366000012</v>
      </c>
      <c r="E193" s="99">
        <f t="shared" si="13"/>
        <v>1292502.85314</v>
      </c>
      <c r="F193" s="99">
        <f t="shared" si="13"/>
        <v>11371954.124905827</v>
      </c>
      <c r="G193" s="99">
        <f t="shared" si="13"/>
        <v>1875552.5150941722</v>
      </c>
      <c r="H193" s="99">
        <f t="shared" si="13"/>
        <v>22829206.269320004</v>
      </c>
      <c r="I193" s="99">
        <f t="shared" si="13"/>
        <v>26751712.267132379</v>
      </c>
      <c r="J193" s="99">
        <f t="shared" si="13"/>
        <v>43369468.093230151</v>
      </c>
      <c r="K193" s="99">
        <f>K187+K186</f>
        <v>13055187.875039998</v>
      </c>
      <c r="L193" s="99">
        <f>L187+L186</f>
        <v>19674745.5608701</v>
      </c>
      <c r="M193" s="100">
        <f t="shared" si="11"/>
        <v>148923713.59533265</v>
      </c>
    </row>
    <row r="194" spans="2:13" ht="12" thickBot="1">
      <c r="B194" s="101"/>
      <c r="C194" s="102"/>
      <c r="D194" s="103"/>
      <c r="E194" s="104"/>
      <c r="F194" s="104"/>
      <c r="G194" s="103"/>
      <c r="H194" s="104"/>
      <c r="I194" s="103"/>
      <c r="J194" s="104"/>
      <c r="K194" s="103"/>
      <c r="L194" s="103"/>
      <c r="M194" s="103"/>
    </row>
    <row r="195" spans="2:13">
      <c r="B195" s="232" t="s">
        <v>11</v>
      </c>
      <c r="C195" s="235"/>
      <c r="D195" s="105" t="s">
        <v>100</v>
      </c>
      <c r="E195" s="106" t="s">
        <v>101</v>
      </c>
      <c r="F195" s="106" t="s">
        <v>102</v>
      </c>
      <c r="G195" s="107" t="s">
        <v>103</v>
      </c>
      <c r="H195" s="106" t="s">
        <v>104</v>
      </c>
      <c r="I195" s="107" t="s">
        <v>105</v>
      </c>
      <c r="J195" s="106" t="s">
        <v>106</v>
      </c>
      <c r="K195" s="108" t="s">
        <v>20</v>
      </c>
      <c r="L195" s="109"/>
    </row>
    <row r="196" spans="2:13">
      <c r="B196" s="233"/>
      <c r="C196" s="236"/>
      <c r="D196" s="110" t="s">
        <v>107</v>
      </c>
      <c r="E196" s="111" t="s">
        <v>108</v>
      </c>
      <c r="F196" s="111"/>
      <c r="G196" s="112" t="s">
        <v>108</v>
      </c>
      <c r="H196" s="111" t="s">
        <v>109</v>
      </c>
      <c r="I196" s="112" t="s">
        <v>110</v>
      </c>
      <c r="J196" s="111" t="s">
        <v>111</v>
      </c>
      <c r="K196" s="113"/>
      <c r="L196" s="109"/>
    </row>
    <row r="197" spans="2:13" ht="12" thickBot="1">
      <c r="B197" s="233"/>
      <c r="C197" s="236" t="s">
        <v>112</v>
      </c>
      <c r="D197" s="114" t="s">
        <v>113</v>
      </c>
      <c r="E197" s="115"/>
      <c r="F197" s="115"/>
      <c r="G197" s="116"/>
      <c r="H197" s="115"/>
      <c r="I197" s="116"/>
      <c r="J197" s="115"/>
      <c r="K197" s="117"/>
      <c r="L197" s="109"/>
    </row>
    <row r="198" spans="2:13" ht="12" thickBot="1">
      <c r="B198" s="234"/>
      <c r="C198" s="234"/>
      <c r="D198" s="107" t="s">
        <v>114</v>
      </c>
      <c r="E198" s="106" t="s">
        <v>115</v>
      </c>
      <c r="F198" s="106" t="s">
        <v>116</v>
      </c>
      <c r="G198" s="107" t="s">
        <v>117</v>
      </c>
      <c r="H198" s="106" t="s">
        <v>118</v>
      </c>
      <c r="I198" s="107" t="s">
        <v>119</v>
      </c>
      <c r="J198" s="106" t="s">
        <v>120</v>
      </c>
      <c r="K198" s="108" t="s">
        <v>121</v>
      </c>
      <c r="L198" s="109"/>
    </row>
    <row r="199" spans="2:13" ht="12" thickBot="1">
      <c r="B199" s="118"/>
      <c r="C199" s="119"/>
      <c r="D199" s="120"/>
      <c r="E199" s="120"/>
      <c r="F199" s="120"/>
      <c r="G199" s="120"/>
      <c r="H199" s="120"/>
      <c r="I199" s="120"/>
      <c r="J199" s="120"/>
      <c r="K199" s="121"/>
      <c r="L199" s="109"/>
    </row>
    <row r="200" spans="2:13">
      <c r="B200" s="22">
        <v>90</v>
      </c>
      <c r="C200" s="122" t="s">
        <v>92</v>
      </c>
      <c r="D200" s="24">
        <v>9626272.2220900189</v>
      </c>
      <c r="E200" s="24">
        <v>49289993.211900137</v>
      </c>
      <c r="F200" s="24">
        <v>10040508.763422363</v>
      </c>
      <c r="G200" s="24">
        <v>6930468.7080900017</v>
      </c>
      <c r="H200" s="24">
        <v>630741.06327000062</v>
      </c>
      <c r="I200" s="24">
        <v>17072499.260049999</v>
      </c>
      <c r="J200" s="24">
        <v>26541.191429999999</v>
      </c>
      <c r="K200" s="25">
        <f t="shared" ref="K200:K208" si="14">SUM(D200:J200)</f>
        <v>93617024.420252532</v>
      </c>
      <c r="L200" s="109"/>
    </row>
    <row r="201" spans="2:13" ht="12" thickBot="1">
      <c r="B201" s="26">
        <v>91</v>
      </c>
      <c r="C201" s="123" t="s">
        <v>93</v>
      </c>
      <c r="D201" s="124">
        <f t="shared" ref="D201:J201" si="15">SUM(D202:D207)</f>
        <v>615831.72348000004</v>
      </c>
      <c r="E201" s="124">
        <f t="shared" si="15"/>
        <v>7134081.9324200004</v>
      </c>
      <c r="F201" s="124">
        <f t="shared" si="15"/>
        <v>1810825.7208499997</v>
      </c>
      <c r="G201" s="124">
        <f t="shared" si="15"/>
        <v>679549.01829999988</v>
      </c>
      <c r="H201" s="124">
        <f t="shared" si="15"/>
        <v>73961.743620000008</v>
      </c>
      <c r="I201" s="124">
        <f>SUM(I202:I207)</f>
        <v>1753041.96639</v>
      </c>
      <c r="J201" s="124">
        <f t="shared" si="15"/>
        <v>0</v>
      </c>
      <c r="K201" s="29">
        <f t="shared" si="14"/>
        <v>12067292.105060002</v>
      </c>
      <c r="L201" s="109"/>
    </row>
    <row r="202" spans="2:13" ht="12" thickBot="1">
      <c r="B202" s="26">
        <v>92</v>
      </c>
      <c r="C202" s="125" t="s">
        <v>94</v>
      </c>
      <c r="D202" s="24">
        <v>430.29616999999996</v>
      </c>
      <c r="E202" s="24">
        <v>0</v>
      </c>
      <c r="F202" s="24">
        <v>0</v>
      </c>
      <c r="G202" s="24">
        <v>0</v>
      </c>
      <c r="H202" s="24">
        <v>0</v>
      </c>
      <c r="I202" s="24">
        <v>27.491630000000001</v>
      </c>
      <c r="J202" s="24">
        <v>0</v>
      </c>
      <c r="K202" s="29">
        <f t="shared" si="14"/>
        <v>457.78779999999995</v>
      </c>
      <c r="L202" s="109"/>
    </row>
    <row r="203" spans="2:13" ht="12" thickBot="1">
      <c r="B203" s="26">
        <v>93</v>
      </c>
      <c r="C203" s="125" t="s">
        <v>94</v>
      </c>
      <c r="D203" s="24">
        <v>204356.89678000001</v>
      </c>
      <c r="E203" s="24">
        <v>1955966.3092199999</v>
      </c>
      <c r="F203" s="24">
        <v>90901.040329999931</v>
      </c>
      <c r="G203" s="24">
        <v>196024.97639999999</v>
      </c>
      <c r="H203" s="24">
        <v>10211.166130000001</v>
      </c>
      <c r="I203" s="24">
        <v>47561.086060000001</v>
      </c>
      <c r="J203" s="24">
        <v>0</v>
      </c>
      <c r="K203" s="29">
        <f t="shared" si="14"/>
        <v>2505021.4749199995</v>
      </c>
      <c r="L203" s="109"/>
    </row>
    <row r="204" spans="2:13" ht="12" thickBot="1">
      <c r="B204" s="26">
        <v>94</v>
      </c>
      <c r="C204" s="125" t="s">
        <v>95</v>
      </c>
      <c r="D204" s="24">
        <v>107233.28449999999</v>
      </c>
      <c r="E204" s="24">
        <v>1316019.1387099999</v>
      </c>
      <c r="F204" s="24">
        <v>579515.48236999998</v>
      </c>
      <c r="G204" s="24">
        <v>74313.204880000005</v>
      </c>
      <c r="H204" s="24">
        <v>10331.606300000001</v>
      </c>
      <c r="I204" s="24">
        <v>737194.68293000001</v>
      </c>
      <c r="J204" s="24">
        <v>0</v>
      </c>
      <c r="K204" s="29">
        <f t="shared" si="14"/>
        <v>2824607.3996900003</v>
      </c>
      <c r="L204" s="109"/>
    </row>
    <row r="205" spans="2:13" ht="12" thickBot="1">
      <c r="B205" s="26">
        <v>95</v>
      </c>
      <c r="C205" s="125" t="s">
        <v>96</v>
      </c>
      <c r="D205" s="24">
        <v>49497.181419999994</v>
      </c>
      <c r="E205" s="24">
        <v>711733.08023999981</v>
      </c>
      <c r="F205" s="24">
        <v>98860.059219999996</v>
      </c>
      <c r="G205" s="24">
        <v>129078.92739000001</v>
      </c>
      <c r="H205" s="24">
        <v>4760.7572600000003</v>
      </c>
      <c r="I205" s="24">
        <v>129887.00808999999</v>
      </c>
      <c r="J205" s="24">
        <v>0</v>
      </c>
      <c r="K205" s="29">
        <f t="shared" si="14"/>
        <v>1123817.0136199996</v>
      </c>
      <c r="L205" s="109"/>
    </row>
    <row r="206" spans="2:13" ht="12" thickBot="1">
      <c r="B206" s="26">
        <v>96</v>
      </c>
      <c r="C206" s="125" t="s">
        <v>97</v>
      </c>
      <c r="D206" s="24">
        <v>45434.742839999999</v>
      </c>
      <c r="E206" s="24">
        <v>646881.56092000019</v>
      </c>
      <c r="F206" s="24">
        <v>174476.42316000001</v>
      </c>
      <c r="G206" s="24">
        <v>102969.08946999993</v>
      </c>
      <c r="H206" s="24">
        <v>2113.4031399999999</v>
      </c>
      <c r="I206" s="24">
        <v>134589.62070999999</v>
      </c>
      <c r="J206" s="24">
        <v>0</v>
      </c>
      <c r="K206" s="29">
        <f t="shared" si="14"/>
        <v>1106464.84024</v>
      </c>
      <c r="L206" s="109"/>
    </row>
    <row r="207" spans="2:13">
      <c r="B207" s="26">
        <v>97</v>
      </c>
      <c r="C207" s="125" t="s">
        <v>98</v>
      </c>
      <c r="D207" s="24">
        <v>208879.32177000001</v>
      </c>
      <c r="E207" s="24">
        <v>2503481.8433300005</v>
      </c>
      <c r="F207" s="24">
        <v>867072.71577000001</v>
      </c>
      <c r="G207" s="24">
        <v>177162.82015999992</v>
      </c>
      <c r="H207" s="24">
        <v>46544.81079000001</v>
      </c>
      <c r="I207" s="24">
        <v>703782.07697000005</v>
      </c>
      <c r="J207" s="24">
        <v>0</v>
      </c>
      <c r="K207" s="29">
        <f t="shared" si="14"/>
        <v>4506923.5887900004</v>
      </c>
      <c r="L207" s="109"/>
    </row>
    <row r="208" spans="2:13" ht="12" thickBot="1">
      <c r="B208" s="126">
        <v>98</v>
      </c>
      <c r="C208" s="127" t="s">
        <v>99</v>
      </c>
      <c r="D208" s="128">
        <f t="shared" ref="D208:J208" si="16">D200+D201</f>
        <v>10242103.945570018</v>
      </c>
      <c r="E208" s="128">
        <f t="shared" si="16"/>
        <v>56424075.144320138</v>
      </c>
      <c r="F208" s="128">
        <f t="shared" si="16"/>
        <v>11851334.484272363</v>
      </c>
      <c r="G208" s="128">
        <f t="shared" si="16"/>
        <v>7610017.7263900014</v>
      </c>
      <c r="H208" s="128">
        <f t="shared" si="16"/>
        <v>704702.80689000059</v>
      </c>
      <c r="I208" s="128">
        <f t="shared" si="16"/>
        <v>18825541.226439998</v>
      </c>
      <c r="J208" s="128">
        <f t="shared" si="16"/>
        <v>26541.191429999999</v>
      </c>
      <c r="K208" s="129">
        <f t="shared" si="14"/>
        <v>105684316.52531251</v>
      </c>
      <c r="L208" s="109"/>
    </row>
    <row r="209" spans="1:17">
      <c r="B209" s="8"/>
      <c r="C209" s="130"/>
      <c r="D209" s="103"/>
      <c r="E209" s="103"/>
      <c r="F209" s="103"/>
      <c r="G209" s="103"/>
      <c r="H209" s="103"/>
      <c r="I209" s="103"/>
      <c r="J209" s="103"/>
      <c r="K209" s="103"/>
      <c r="L209" s="109"/>
    </row>
    <row r="214" spans="1:17">
      <c r="A214" s="1" t="s">
        <v>0</v>
      </c>
    </row>
    <row r="215" spans="1:17">
      <c r="A215" s="2" t="s">
        <v>1</v>
      </c>
      <c r="B215" s="3" t="s">
        <v>2</v>
      </c>
      <c r="C215" s="60" t="str">
        <f>C2</f>
        <v>INDUSTRY</v>
      </c>
      <c r="D215" s="62"/>
      <c r="J215" s="5"/>
    </row>
    <row r="216" spans="1:17" ht="12.75">
      <c r="A216" s="6"/>
      <c r="B216" s="6" t="s">
        <v>4</v>
      </c>
      <c r="C216" s="7">
        <v>2021</v>
      </c>
      <c r="D216" s="62"/>
      <c r="J216" s="8"/>
    </row>
    <row r="217" spans="1:17" ht="12.75">
      <c r="A217" s="6"/>
      <c r="B217" s="3" t="s">
        <v>5</v>
      </c>
      <c r="C217" s="9">
        <f>[1]FNB!C217</f>
        <v>44470</v>
      </c>
      <c r="D217" s="62"/>
    </row>
    <row r="218" spans="1:17" ht="12.75">
      <c r="A218" s="6"/>
      <c r="B218" s="3" t="s">
        <v>6</v>
      </c>
      <c r="C218" s="9">
        <f>[1]FNB!C218</f>
        <v>44561</v>
      </c>
      <c r="D218" s="62"/>
    </row>
    <row r="219" spans="1:17">
      <c r="A219" s="6"/>
      <c r="B219" s="3"/>
    </row>
    <row r="220" spans="1:17">
      <c r="B220" s="6" t="s">
        <v>7</v>
      </c>
      <c r="C220" s="6"/>
      <c r="D220" s="6"/>
      <c r="J220" s="5"/>
    </row>
    <row r="221" spans="1:17">
      <c r="B221" s="1" t="s">
        <v>9</v>
      </c>
      <c r="J221" s="10"/>
    </row>
    <row r="222" spans="1:17" ht="12" thickBot="1"/>
    <row r="223" spans="1:17" ht="12" thickBot="1">
      <c r="B223" s="219"/>
      <c r="C223" s="131" t="s">
        <v>122</v>
      </c>
      <c r="D223" s="132" t="s">
        <v>123</v>
      </c>
      <c r="E223" s="133" t="s">
        <v>124</v>
      </c>
      <c r="F223" s="132" t="s">
        <v>125</v>
      </c>
      <c r="G223" s="132" t="s">
        <v>126</v>
      </c>
      <c r="H223" s="132" t="s">
        <v>127</v>
      </c>
      <c r="I223" s="132" t="s">
        <v>128</v>
      </c>
      <c r="J223" s="132" t="s">
        <v>129</v>
      </c>
      <c r="K223" s="132" t="s">
        <v>130</v>
      </c>
      <c r="L223" s="132" t="s">
        <v>131</v>
      </c>
      <c r="M223" s="132" t="s">
        <v>132</v>
      </c>
      <c r="N223" s="132" t="s">
        <v>133</v>
      </c>
      <c r="O223" s="132" t="s">
        <v>134</v>
      </c>
      <c r="P223" s="133" t="s">
        <v>135</v>
      </c>
      <c r="Q223" s="132" t="s">
        <v>20</v>
      </c>
    </row>
    <row r="224" spans="1:17">
      <c r="B224" s="220"/>
      <c r="C224" s="222" t="s">
        <v>136</v>
      </c>
      <c r="D224" s="134"/>
      <c r="E224" s="135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5"/>
      <c r="Q224" s="134"/>
    </row>
    <row r="225" spans="2:17" ht="12" thickBot="1">
      <c r="B225" s="221"/>
      <c r="C225" s="223"/>
      <c r="D225" s="136">
        <v>1</v>
      </c>
      <c r="E225" s="68">
        <v>2</v>
      </c>
      <c r="F225" s="136">
        <v>3</v>
      </c>
      <c r="G225" s="136">
        <v>4</v>
      </c>
      <c r="H225" s="136">
        <v>5</v>
      </c>
      <c r="I225" s="136">
        <v>6</v>
      </c>
      <c r="J225" s="136">
        <v>7</v>
      </c>
      <c r="K225" s="136">
        <v>8</v>
      </c>
      <c r="L225" s="136">
        <v>9</v>
      </c>
      <c r="M225" s="136">
        <v>10</v>
      </c>
      <c r="N225" s="136">
        <v>11</v>
      </c>
      <c r="O225" s="136">
        <v>12</v>
      </c>
      <c r="P225" s="137">
        <v>13</v>
      </c>
      <c r="Q225" s="138">
        <v>14</v>
      </c>
    </row>
    <row r="226" spans="2:17" ht="12" thickBot="1">
      <c r="B226" s="139">
        <v>99</v>
      </c>
      <c r="C226" s="140" t="s">
        <v>137</v>
      </c>
      <c r="D226" s="24">
        <v>439118.8754984297</v>
      </c>
      <c r="E226" s="24">
        <v>10293010.892606379</v>
      </c>
      <c r="F226" s="24">
        <v>1571986.7324700034</v>
      </c>
      <c r="G226" s="24">
        <v>2084073.9691732631</v>
      </c>
      <c r="H226" s="24">
        <v>929710.34489479812</v>
      </c>
      <c r="I226" s="24">
        <v>77444957.655855983</v>
      </c>
      <c r="J226" s="24">
        <v>768153.90449000092</v>
      </c>
      <c r="K226" s="24">
        <v>669214.78850709961</v>
      </c>
      <c r="L226" s="24">
        <v>1674184.0548611686</v>
      </c>
      <c r="M226" s="24">
        <v>580322.54721180222</v>
      </c>
      <c r="N226" s="24">
        <v>4148627.2809870616</v>
      </c>
      <c r="O226" s="24">
        <v>1444078.7330057221</v>
      </c>
      <c r="P226" s="24">
        <v>3612289.9420528994</v>
      </c>
      <c r="Q226" s="124">
        <f t="shared" ref="Q226:Q231" si="17">SUM(D226:P226)</f>
        <v>105659729.72161461</v>
      </c>
    </row>
    <row r="227" spans="2:17" ht="12" thickBot="1">
      <c r="B227" s="141">
        <v>100</v>
      </c>
      <c r="C227" s="142" t="s">
        <v>138</v>
      </c>
      <c r="D227" s="24">
        <v>21401.933920000003</v>
      </c>
      <c r="E227" s="24">
        <v>540393.89720000001</v>
      </c>
      <c r="F227" s="24">
        <v>29297.356480000002</v>
      </c>
      <c r="G227" s="24">
        <v>253767.32766000001</v>
      </c>
      <c r="H227" s="24">
        <v>32400.084210000001</v>
      </c>
      <c r="I227" s="24">
        <v>5280939.8037400013</v>
      </c>
      <c r="J227" s="24">
        <v>50951.646480000003</v>
      </c>
      <c r="K227" s="24">
        <v>10633.80164</v>
      </c>
      <c r="L227" s="24">
        <v>39584.784950000001</v>
      </c>
      <c r="M227" s="24">
        <v>7977.3243000000011</v>
      </c>
      <c r="N227" s="24">
        <v>149624.69705000002</v>
      </c>
      <c r="O227" s="24">
        <v>92006.988899999997</v>
      </c>
      <c r="P227" s="24">
        <v>228232.93225000001</v>
      </c>
      <c r="Q227" s="124">
        <f t="shared" si="17"/>
        <v>6737212.578780001</v>
      </c>
    </row>
    <row r="228" spans="2:17" ht="12" thickBot="1">
      <c r="B228" s="141">
        <v>101</v>
      </c>
      <c r="C228" s="142" t="s">
        <v>139</v>
      </c>
      <c r="D228" s="24">
        <v>8796.9200889420008</v>
      </c>
      <c r="E228" s="24">
        <v>341461.42016199877</v>
      </c>
      <c r="F228" s="24">
        <v>16244.155450942999</v>
      </c>
      <c r="G228" s="24">
        <v>195460.222846758</v>
      </c>
      <c r="H228" s="24">
        <v>15108.231767694</v>
      </c>
      <c r="I228" s="24">
        <v>3373583.0393653312</v>
      </c>
      <c r="J228" s="24">
        <v>23400</v>
      </c>
      <c r="K228" s="24">
        <v>5418.3820254940001</v>
      </c>
      <c r="L228" s="24">
        <v>24207.793199087999</v>
      </c>
      <c r="M228" s="24">
        <v>2565.3484770179998</v>
      </c>
      <c r="N228" s="24">
        <v>83927.997677173</v>
      </c>
      <c r="O228" s="24">
        <v>52526.548958726002</v>
      </c>
      <c r="P228" s="24">
        <v>131577.932685646</v>
      </c>
      <c r="Q228" s="124">
        <f t="shared" si="17"/>
        <v>4274277.9927048115</v>
      </c>
    </row>
    <row r="229" spans="2:17" ht="12" thickBot="1">
      <c r="B229" s="141">
        <v>102</v>
      </c>
      <c r="C229" s="142" t="s">
        <v>140</v>
      </c>
      <c r="D229" s="24">
        <v>9343.0595523952979</v>
      </c>
      <c r="E229" s="24">
        <v>163754.85478220644</v>
      </c>
      <c r="F229" s="24">
        <v>10130.274773057001</v>
      </c>
      <c r="G229" s="24">
        <v>39400.738653889995</v>
      </c>
      <c r="H229" s="24">
        <v>11442.223035056688</v>
      </c>
      <c r="I229" s="24">
        <v>1972087.9994077273</v>
      </c>
      <c r="J229" s="24">
        <v>28761.899996060671</v>
      </c>
      <c r="K229" s="24">
        <v>4360.0900766741752</v>
      </c>
      <c r="L229" s="24">
        <v>16034.198244864016</v>
      </c>
      <c r="M229" s="24">
        <v>3837.6107099725291</v>
      </c>
      <c r="N229" s="24">
        <v>50569.025514689085</v>
      </c>
      <c r="O229" s="24">
        <v>12557.736124274001</v>
      </c>
      <c r="P229" s="24">
        <v>124444.74882784182</v>
      </c>
      <c r="Q229" s="124">
        <f t="shared" si="17"/>
        <v>2446724.4596987092</v>
      </c>
    </row>
    <row r="230" spans="2:17" ht="12" thickBot="1">
      <c r="B230" s="141">
        <v>103</v>
      </c>
      <c r="C230" s="142" t="s">
        <v>141</v>
      </c>
      <c r="D230" s="24">
        <v>3261.9542786627044</v>
      </c>
      <c r="E230" s="24">
        <v>35177.622255794733</v>
      </c>
      <c r="F230" s="24">
        <v>2922.9262560000025</v>
      </c>
      <c r="G230" s="24">
        <v>18906.366159352008</v>
      </c>
      <c r="H230" s="24">
        <v>5849.6294072493138</v>
      </c>
      <c r="I230" s="24">
        <v>-64731.235033056866</v>
      </c>
      <c r="J230" s="24">
        <v>-1210.2535160606712</v>
      </c>
      <c r="K230" s="24">
        <v>855.3295378318245</v>
      </c>
      <c r="L230" s="24">
        <v>-657.20649395201553</v>
      </c>
      <c r="M230" s="24">
        <v>1574.3651130094718</v>
      </c>
      <c r="N230" s="24">
        <v>15127.673858137929</v>
      </c>
      <c r="O230" s="24">
        <v>26922.703817000001</v>
      </c>
      <c r="P230" s="24">
        <v>-27789.749263487804</v>
      </c>
      <c r="Q230" s="124">
        <f t="shared" si="17"/>
        <v>16210.126376480632</v>
      </c>
    </row>
    <row r="231" spans="2:17" ht="12" thickBot="1">
      <c r="B231" s="143">
        <v>104</v>
      </c>
      <c r="C231" s="140" t="s">
        <v>142</v>
      </c>
      <c r="D231" s="24">
        <v>4048</v>
      </c>
      <c r="E231" s="24">
        <v>78468</v>
      </c>
      <c r="F231" s="24">
        <v>16202</v>
      </c>
      <c r="G231" s="24">
        <v>25268</v>
      </c>
      <c r="H231" s="24">
        <v>20425</v>
      </c>
      <c r="I231" s="24">
        <v>315058</v>
      </c>
      <c r="J231" s="24">
        <v>14216</v>
      </c>
      <c r="K231" s="24">
        <v>14157</v>
      </c>
      <c r="L231" s="24">
        <v>13845</v>
      </c>
      <c r="M231" s="24">
        <v>8364</v>
      </c>
      <c r="N231" s="24">
        <v>51052</v>
      </c>
      <c r="O231" s="24">
        <v>14327</v>
      </c>
      <c r="P231" s="24">
        <v>44495</v>
      </c>
      <c r="Q231" s="124">
        <f t="shared" si="17"/>
        <v>619925</v>
      </c>
    </row>
    <row r="232" spans="2:17" ht="12" thickBot="1">
      <c r="B232" s="144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6"/>
      <c r="Q232" s="39"/>
    </row>
    <row r="233" spans="2:17" ht="12" thickBot="1"/>
    <row r="234" spans="2:17">
      <c r="B234" s="224" t="s">
        <v>72</v>
      </c>
      <c r="C234" s="147" t="s">
        <v>143</v>
      </c>
      <c r="D234" s="148"/>
      <c r="E234" s="224" t="s">
        <v>144</v>
      </c>
      <c r="F234" s="224" t="s">
        <v>145</v>
      </c>
      <c r="G234" s="224" t="s">
        <v>146</v>
      </c>
      <c r="H234" s="224" t="s">
        <v>147</v>
      </c>
      <c r="I234" s="224" t="s">
        <v>148</v>
      </c>
      <c r="J234" s="224" t="s">
        <v>149</v>
      </c>
      <c r="K234" s="224" t="s">
        <v>150</v>
      </c>
      <c r="L234" s="224" t="s">
        <v>20</v>
      </c>
    </row>
    <row r="235" spans="2:17">
      <c r="B235" s="225"/>
      <c r="C235" s="149"/>
      <c r="D235" s="150"/>
      <c r="E235" s="225"/>
      <c r="F235" s="225"/>
      <c r="G235" s="225"/>
      <c r="H235" s="225"/>
      <c r="I235" s="225"/>
      <c r="J235" s="225"/>
      <c r="K235" s="225"/>
      <c r="L235" s="225"/>
    </row>
    <row r="236" spans="2:17" ht="12" thickBot="1">
      <c r="B236" s="226"/>
      <c r="C236" s="151" t="s">
        <v>151</v>
      </c>
      <c r="D236" s="150"/>
      <c r="E236" s="226"/>
      <c r="F236" s="226"/>
      <c r="G236" s="226"/>
      <c r="H236" s="226"/>
      <c r="I236" s="226"/>
      <c r="J236" s="226"/>
      <c r="K236" s="226"/>
      <c r="L236" s="226"/>
    </row>
    <row r="237" spans="2:17" ht="12" thickBot="1">
      <c r="B237" s="152"/>
      <c r="C237" s="239"/>
      <c r="D237" s="240"/>
      <c r="E237" s="153">
        <v>1</v>
      </c>
      <c r="F237" s="154">
        <v>2</v>
      </c>
      <c r="G237" s="154">
        <v>3</v>
      </c>
      <c r="H237" s="154">
        <v>4</v>
      </c>
      <c r="I237" s="154">
        <v>5</v>
      </c>
      <c r="J237" s="154">
        <v>6</v>
      </c>
      <c r="K237" s="154">
        <v>7</v>
      </c>
      <c r="L237" s="155">
        <v>8</v>
      </c>
    </row>
    <row r="238" spans="2:17">
      <c r="B238" s="156">
        <v>105</v>
      </c>
      <c r="C238" s="241" t="s">
        <v>152</v>
      </c>
      <c r="D238" s="242"/>
      <c r="E238" s="24">
        <v>0</v>
      </c>
      <c r="F238" s="24">
        <v>1275012.2386599993</v>
      </c>
      <c r="G238" s="24">
        <v>387991.94975000009</v>
      </c>
      <c r="H238" s="24">
        <v>0</v>
      </c>
      <c r="I238" s="24">
        <v>3090303.6548900004</v>
      </c>
      <c r="J238" s="24">
        <v>0</v>
      </c>
      <c r="K238" s="24">
        <v>36432729.277780138</v>
      </c>
      <c r="L238" s="157">
        <f>SUM(E238:K238)</f>
        <v>41186037.121080138</v>
      </c>
    </row>
    <row r="239" spans="2:17" ht="12" thickBot="1">
      <c r="B239" s="158"/>
      <c r="C239" s="237"/>
      <c r="D239" s="238"/>
      <c r="E239" s="159"/>
      <c r="F239" s="160"/>
      <c r="G239" s="160"/>
      <c r="H239" s="160"/>
      <c r="I239" s="160"/>
      <c r="J239" s="160"/>
      <c r="K239" s="160"/>
      <c r="L239" s="161"/>
    </row>
    <row r="240" spans="2:17" ht="12" thickBot="1">
      <c r="B240" s="162">
        <v>106</v>
      </c>
      <c r="C240" s="243" t="s">
        <v>153</v>
      </c>
      <c r="D240" s="244"/>
      <c r="E240" s="24">
        <v>0</v>
      </c>
      <c r="F240" s="24">
        <v>617174.73938000016</v>
      </c>
      <c r="G240" s="24">
        <v>329127.21411000006</v>
      </c>
      <c r="H240" s="24">
        <v>0</v>
      </c>
      <c r="I240" s="24">
        <v>5817075.417679999</v>
      </c>
      <c r="J240" s="24">
        <v>0</v>
      </c>
      <c r="K240" s="24">
        <v>4787042.786869999</v>
      </c>
      <c r="L240" s="163">
        <f>SUM(E240:K240)</f>
        <v>11550420.158039998</v>
      </c>
    </row>
    <row r="242" spans="2:10" ht="12" thickBot="1"/>
    <row r="243" spans="2:10">
      <c r="B243" s="224" t="s">
        <v>72</v>
      </c>
      <c r="C243" s="224" t="s">
        <v>154</v>
      </c>
      <c r="D243" s="224" t="s">
        <v>155</v>
      </c>
      <c r="E243" s="245"/>
      <c r="F243" s="224" t="s">
        <v>156</v>
      </c>
      <c r="G243" s="245"/>
      <c r="H243" s="224" t="s">
        <v>157</v>
      </c>
      <c r="I243" s="245"/>
      <c r="J243" s="224" t="s">
        <v>158</v>
      </c>
    </row>
    <row r="244" spans="2:10">
      <c r="B244" s="225"/>
      <c r="C244" s="225" t="s">
        <v>159</v>
      </c>
      <c r="D244" s="225"/>
      <c r="E244" s="246"/>
      <c r="F244" s="225" t="s">
        <v>160</v>
      </c>
      <c r="G244" s="246"/>
      <c r="H244" s="225" t="s">
        <v>161</v>
      </c>
      <c r="I244" s="246"/>
      <c r="J244" s="225" t="s">
        <v>162</v>
      </c>
    </row>
    <row r="245" spans="2:10">
      <c r="B245" s="225"/>
      <c r="C245" s="225"/>
      <c r="D245" s="225"/>
      <c r="E245" s="246"/>
      <c r="F245" s="225" t="s">
        <v>163</v>
      </c>
      <c r="G245" s="246"/>
      <c r="H245" s="225" t="s">
        <v>164</v>
      </c>
      <c r="I245" s="246"/>
      <c r="J245" s="225" t="s">
        <v>165</v>
      </c>
    </row>
    <row r="246" spans="2:10" ht="12" thickBot="1">
      <c r="B246" s="226"/>
      <c r="C246" s="225"/>
      <c r="D246" s="226"/>
      <c r="E246" s="247"/>
      <c r="F246" s="226"/>
      <c r="G246" s="247"/>
      <c r="H246" s="226"/>
      <c r="I246" s="247"/>
      <c r="J246" s="226" t="s">
        <v>166</v>
      </c>
    </row>
    <row r="247" spans="2:10" ht="12" thickBot="1">
      <c r="B247" s="90"/>
      <c r="C247" s="90"/>
      <c r="D247" s="90">
        <v>1</v>
      </c>
      <c r="E247" s="164"/>
      <c r="F247" s="90">
        <v>2</v>
      </c>
      <c r="G247" s="164"/>
      <c r="H247" s="90">
        <v>3</v>
      </c>
      <c r="I247" s="164"/>
      <c r="J247" s="90">
        <v>4</v>
      </c>
    </row>
    <row r="248" spans="2:10">
      <c r="B248" s="165">
        <v>107</v>
      </c>
      <c r="C248" s="166" t="s">
        <v>167</v>
      </c>
      <c r="D248" s="24">
        <v>0</v>
      </c>
      <c r="E248" s="167"/>
      <c r="F248" s="24">
        <v>0</v>
      </c>
      <c r="G248" s="168"/>
      <c r="H248" s="24">
        <v>0</v>
      </c>
      <c r="I248" s="168"/>
      <c r="J248" s="24">
        <v>0</v>
      </c>
    </row>
    <row r="249" spans="2:10" ht="12" thickBot="1">
      <c r="B249" s="93">
        <v>108</v>
      </c>
      <c r="C249" s="169" t="s">
        <v>168</v>
      </c>
      <c r="D249" s="124">
        <f>SUM(D250:D251)</f>
        <v>202048</v>
      </c>
      <c r="E249" s="170"/>
      <c r="F249" s="124">
        <f>SUM(F250:F251)</f>
        <v>294860</v>
      </c>
      <c r="G249" s="171"/>
      <c r="H249" s="172">
        <f>SUM(H250:H251)</f>
        <v>5923.4958299999998</v>
      </c>
      <c r="I249" s="171"/>
      <c r="J249" s="124">
        <f>SUM(J250:J251)</f>
        <v>0</v>
      </c>
    </row>
    <row r="250" spans="2:10" ht="12" thickBot="1">
      <c r="B250" s="93">
        <v>109</v>
      </c>
      <c r="C250" s="173" t="s">
        <v>169</v>
      </c>
      <c r="D250" s="24">
        <v>147537</v>
      </c>
      <c r="E250" s="170"/>
      <c r="F250" s="24">
        <v>173005</v>
      </c>
      <c r="G250" s="171"/>
      <c r="H250" s="24">
        <v>5923.4958299999998</v>
      </c>
      <c r="I250" s="171"/>
      <c r="J250" s="24">
        <v>0</v>
      </c>
    </row>
    <row r="251" spans="2:10" ht="12" thickBot="1">
      <c r="B251" s="93">
        <v>110</v>
      </c>
      <c r="C251" s="173" t="s">
        <v>170</v>
      </c>
      <c r="D251" s="24">
        <v>54511</v>
      </c>
      <c r="E251" s="170"/>
      <c r="F251" s="24">
        <v>121855</v>
      </c>
      <c r="G251" s="171"/>
      <c r="H251" s="24">
        <v>0</v>
      </c>
      <c r="I251" s="171"/>
      <c r="J251" s="24">
        <v>0</v>
      </c>
    </row>
    <row r="252" spans="2:10" ht="12" thickBot="1">
      <c r="B252" s="93">
        <v>111</v>
      </c>
      <c r="C252" s="169" t="s">
        <v>171</v>
      </c>
      <c r="D252" s="24">
        <v>212165</v>
      </c>
      <c r="E252" s="170"/>
      <c r="F252" s="24">
        <v>50867.09</v>
      </c>
      <c r="G252" s="171"/>
      <c r="H252" s="24">
        <v>4105</v>
      </c>
      <c r="I252" s="171"/>
      <c r="J252" s="24">
        <v>0</v>
      </c>
    </row>
    <row r="253" spans="2:10">
      <c r="B253" s="93">
        <v>112</v>
      </c>
      <c r="C253" s="169" t="s">
        <v>172</v>
      </c>
      <c r="D253" s="24">
        <v>0</v>
      </c>
      <c r="E253" s="170"/>
      <c r="F253" s="24">
        <v>0</v>
      </c>
      <c r="G253" s="171"/>
      <c r="H253" s="24">
        <v>0</v>
      </c>
      <c r="I253" s="171"/>
      <c r="J253" s="24">
        <v>0</v>
      </c>
    </row>
    <row r="254" spans="2:10" ht="12" thickBot="1">
      <c r="B254" s="174">
        <v>113</v>
      </c>
      <c r="C254" s="175" t="s">
        <v>20</v>
      </c>
      <c r="D254" s="128">
        <f>D248+D249+D252+D253</f>
        <v>414213</v>
      </c>
      <c r="E254" s="176"/>
      <c r="F254" s="128">
        <f>F248+F249+F252+F253</f>
        <v>345727.08999999997</v>
      </c>
      <c r="G254" s="176"/>
      <c r="H254" s="128">
        <f>H248+H249+H252+H253</f>
        <v>10028.49583</v>
      </c>
      <c r="I254" s="176"/>
      <c r="J254" s="128">
        <f>J248+J249+J252+J253</f>
        <v>0</v>
      </c>
    </row>
    <row r="255" spans="2:10">
      <c r="B255" s="224" t="s">
        <v>72</v>
      </c>
      <c r="C255" s="224" t="s">
        <v>173</v>
      </c>
      <c r="D255" s="248" t="s">
        <v>174</v>
      </c>
      <c r="E255" s="249"/>
      <c r="F255" s="109"/>
      <c r="G255" s="109"/>
      <c r="H255" s="109"/>
      <c r="I255" s="109"/>
      <c r="J255" s="109"/>
    </row>
    <row r="256" spans="2:10">
      <c r="B256" s="225"/>
      <c r="C256" s="225" t="s">
        <v>159</v>
      </c>
      <c r="D256" s="250"/>
      <c r="E256" s="251"/>
      <c r="F256" s="109"/>
      <c r="G256" s="109"/>
      <c r="H256" s="109"/>
      <c r="I256" s="109"/>
      <c r="J256" s="109"/>
    </row>
    <row r="257" spans="2:10">
      <c r="B257" s="225"/>
      <c r="C257" s="225"/>
      <c r="D257" s="250" t="s">
        <v>175</v>
      </c>
      <c r="E257" s="251"/>
      <c r="F257" s="109"/>
      <c r="G257" s="109"/>
      <c r="H257" s="109"/>
      <c r="I257" s="109"/>
      <c r="J257" s="109"/>
    </row>
    <row r="258" spans="2:10" ht="12" thickBot="1">
      <c r="B258" s="225"/>
      <c r="C258" s="225"/>
      <c r="D258" s="250" t="s">
        <v>176</v>
      </c>
      <c r="E258" s="251"/>
      <c r="F258" s="109"/>
      <c r="G258" s="109"/>
      <c r="H258" s="109"/>
      <c r="I258" s="109"/>
      <c r="J258" s="109"/>
    </row>
    <row r="259" spans="2:10" ht="12" thickBot="1">
      <c r="B259" s="177"/>
      <c r="C259" s="177">
        <v>1</v>
      </c>
      <c r="D259" s="178"/>
      <c r="E259" s="179">
        <v>2</v>
      </c>
      <c r="F259" s="109"/>
      <c r="G259" s="109"/>
      <c r="H259" s="109"/>
      <c r="I259" s="109"/>
      <c r="J259" s="109"/>
    </row>
    <row r="260" spans="2:10" ht="12" thickBot="1">
      <c r="B260" s="91">
        <v>114</v>
      </c>
      <c r="C260" s="180" t="s">
        <v>177</v>
      </c>
      <c r="D260" s="178"/>
      <c r="E260" s="24">
        <v>2320</v>
      </c>
      <c r="F260" s="109"/>
      <c r="G260" s="109"/>
      <c r="H260" s="109"/>
      <c r="I260" s="109"/>
      <c r="J260" s="109"/>
    </row>
    <row r="261" spans="2:10" ht="12" thickBot="1">
      <c r="B261" s="93">
        <v>115</v>
      </c>
      <c r="C261" s="181" t="s">
        <v>178</v>
      </c>
      <c r="D261" s="182"/>
      <c r="E261" s="24">
        <v>833</v>
      </c>
      <c r="F261" s="109"/>
      <c r="G261" s="109"/>
      <c r="H261" s="109"/>
      <c r="I261" s="109"/>
      <c r="J261" s="109"/>
    </row>
    <row r="262" spans="2:10" ht="12" thickBot="1">
      <c r="B262" s="93">
        <v>116</v>
      </c>
      <c r="C262" s="183" t="s">
        <v>179</v>
      </c>
      <c r="D262" s="182"/>
      <c r="E262" s="24">
        <v>225</v>
      </c>
      <c r="F262" s="109"/>
      <c r="G262" s="109"/>
      <c r="H262" s="109"/>
      <c r="I262" s="109"/>
      <c r="J262" s="109"/>
    </row>
    <row r="263" spans="2:10" ht="12" thickBot="1">
      <c r="B263" s="93">
        <v>117</v>
      </c>
      <c r="C263" s="183" t="s">
        <v>180</v>
      </c>
      <c r="D263" s="182"/>
      <c r="E263" s="24">
        <v>227</v>
      </c>
      <c r="F263" s="109"/>
      <c r="G263" s="109"/>
      <c r="H263" s="109"/>
      <c r="I263" s="109"/>
      <c r="J263" s="109"/>
    </row>
    <row r="264" spans="2:10">
      <c r="B264" s="93">
        <v>118</v>
      </c>
      <c r="C264" s="184" t="s">
        <v>181</v>
      </c>
      <c r="D264" s="182"/>
      <c r="E264" s="24">
        <v>58</v>
      </c>
      <c r="F264" s="109"/>
      <c r="G264" s="109"/>
      <c r="H264" s="109"/>
      <c r="I264" s="109"/>
      <c r="J264" s="109"/>
    </row>
    <row r="265" spans="2:10" ht="12" thickBot="1">
      <c r="B265" s="174">
        <v>119</v>
      </c>
      <c r="C265" s="185" t="s">
        <v>182</v>
      </c>
      <c r="D265" s="186"/>
      <c r="E265" s="187">
        <f>SUM(E260:E264)</f>
        <v>3663</v>
      </c>
      <c r="F265" s="109"/>
      <c r="G265" s="109"/>
      <c r="H265" s="109"/>
      <c r="I265" s="109"/>
      <c r="J265" s="109"/>
    </row>
  </sheetData>
  <mergeCells count="81">
    <mergeCell ref="G243:G246"/>
    <mergeCell ref="H243:H246"/>
    <mergeCell ref="I243:I246"/>
    <mergeCell ref="J243:J246"/>
    <mergeCell ref="B255:B258"/>
    <mergeCell ref="C255:C258"/>
    <mergeCell ref="D255:E258"/>
    <mergeCell ref="F243:F246"/>
    <mergeCell ref="C240:D240"/>
    <mergeCell ref="B243:B246"/>
    <mergeCell ref="C243:C246"/>
    <mergeCell ref="D243:D246"/>
    <mergeCell ref="E243:E246"/>
    <mergeCell ref="J234:J236"/>
    <mergeCell ref="K234:K236"/>
    <mergeCell ref="L234:L236"/>
    <mergeCell ref="C237:D237"/>
    <mergeCell ref="C238:D238"/>
    <mergeCell ref="H234:H236"/>
    <mergeCell ref="I234:I236"/>
    <mergeCell ref="C239:D239"/>
    <mergeCell ref="B234:B236"/>
    <mergeCell ref="E234:E236"/>
    <mergeCell ref="F234:F236"/>
    <mergeCell ref="G234:G236"/>
    <mergeCell ref="M182:M184"/>
    <mergeCell ref="C184:C185"/>
    <mergeCell ref="B195:B198"/>
    <mergeCell ref="C195:C196"/>
    <mergeCell ref="C197:C198"/>
    <mergeCell ref="J182:J184"/>
    <mergeCell ref="K182:K184"/>
    <mergeCell ref="L182:L184"/>
    <mergeCell ref="B223:B225"/>
    <mergeCell ref="C224:C225"/>
    <mergeCell ref="G182:G184"/>
    <mergeCell ref="H182:H184"/>
    <mergeCell ref="I182:I184"/>
    <mergeCell ref="B182:B185"/>
    <mergeCell ref="C182:C183"/>
    <mergeCell ref="D182:D184"/>
    <mergeCell ref="E182:E184"/>
    <mergeCell ref="F182:F184"/>
    <mergeCell ref="C177:D177"/>
    <mergeCell ref="C178:D178"/>
    <mergeCell ref="C179:D179"/>
    <mergeCell ref="C180:D180"/>
    <mergeCell ref="B181:I181"/>
    <mergeCell ref="C176:D176"/>
    <mergeCell ref="B127:B129"/>
    <mergeCell ref="B138:B140"/>
    <mergeCell ref="B149:B150"/>
    <mergeCell ref="B166:B169"/>
    <mergeCell ref="C166:D169"/>
    <mergeCell ref="C170:D170"/>
    <mergeCell ref="C171:D171"/>
    <mergeCell ref="C172:D172"/>
    <mergeCell ref="C173:D173"/>
    <mergeCell ref="C174:D174"/>
    <mergeCell ref="C175:D175"/>
    <mergeCell ref="B114:B117"/>
    <mergeCell ref="D114:I114"/>
    <mergeCell ref="C115:C116"/>
    <mergeCell ref="B35:B37"/>
    <mergeCell ref="B46:B47"/>
    <mergeCell ref="D59:F59"/>
    <mergeCell ref="I59:J59"/>
    <mergeCell ref="B61:B64"/>
    <mergeCell ref="D61:I61"/>
    <mergeCell ref="C62:C63"/>
    <mergeCell ref="B74:B76"/>
    <mergeCell ref="B85:B87"/>
    <mergeCell ref="B96:B97"/>
    <mergeCell ref="D112:F112"/>
    <mergeCell ref="I112:J112"/>
    <mergeCell ref="B24:B26"/>
    <mergeCell ref="D9:F9"/>
    <mergeCell ref="I9:J9"/>
    <mergeCell ref="B11:B14"/>
    <mergeCell ref="D11:I11"/>
    <mergeCell ref="C12:C13"/>
  </mergeCells>
  <pageMargins left="0.7" right="0.7" top="0.75" bottom="0.75" header="0.3" footer="0.3"/>
  <pageSetup scale="52" fitToHeight="0" orientation="landscape" r:id="rId1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Renatu, Tereza</dc:creator>
  <cp:lastModifiedBy>Andreas, Aili</cp:lastModifiedBy>
  <cp:lastPrinted>2024-09-02T09:19:34Z</cp:lastPrinted>
  <dcterms:created xsi:type="dcterms:W3CDTF">2022-02-21T10:24:31Z</dcterms:created>
  <dcterms:modified xsi:type="dcterms:W3CDTF">2024-09-03T07:22:28Z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2022-02-28T09:30:30Z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5ea980e6-88ac-42d5-89d9-7fe92e5bbda9</vt:lpwstr>
  </property>
  <property fmtid="{D5CDD505-2E9C-101B-9397-08002B2CF9AE}" pid="8" name="MSIP_Label_82f1ab62-2277-4c0d-aa3e-21682a26c75c_ContentBits">
    <vt:lpwstr>0</vt:lpwstr>
  </property>
</Properties>
</file>