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02F5F76D-CA1D-4AFF-9009-C05093CF11BA}" xr6:coauthVersionLast="45" xr6:coauthVersionMax="45" xr10:uidLastSave="{00000000-0000-0000-0000-000000000000}"/>
  <bookViews>
    <workbookView xWindow="-120" yWindow="-120" windowWidth="21840" windowHeight="1329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H71" i="37" l="1"/>
  <c r="B71" i="37"/>
  <c r="B31" i="37"/>
  <c r="H31" i="37"/>
  <c r="H30" i="36"/>
  <c r="B30" i="36"/>
  <c r="B20" i="36"/>
  <c r="H20" i="36"/>
  <c r="B30" i="4" l="1"/>
  <c r="B19" i="4"/>
  <c r="B14" i="4"/>
  <c r="C28" i="4"/>
  <c r="C26" i="4"/>
  <c r="C24" i="4"/>
  <c r="J32" i="37" l="1"/>
  <c r="J31" i="36"/>
  <c r="I31" i="36"/>
  <c r="I21" i="36"/>
  <c r="H31" i="36"/>
  <c r="D31" i="36"/>
  <c r="C31" i="36"/>
  <c r="B31" i="36"/>
  <c r="J21" i="36"/>
  <c r="H21" i="36"/>
  <c r="C21" i="36"/>
  <c r="D21" i="36"/>
  <c r="B21" i="36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<sst xmlns="http://schemas.openxmlformats.org/spreadsheetml/2006/main" count="332" uniqueCount="129">
  <si>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</si>
  <si>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</si>
  <si>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</si>
  <si>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</si>
  <si>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</si>
  <si>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</si>
  <si>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</si>
  <si>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</si>
  <si>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</si>
  <si>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</si>
  <si>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</si>
  <si>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</si>
  <si>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</si>
  <si>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</si>
  <si>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</si>
  <si>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</si>
  <si>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</si>
  <si>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</si>
  <si>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</si>
  <si>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</si>
  <si>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</si>
  <si>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</si>
  <si>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</si>
  <si>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</si>
  <si>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</si>
  <si>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</si>
  <si>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</si>
  <si>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</si>
  <si>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</si>
  <si>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</si>
  <si>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</si>
  <si>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</si>
  <si>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</si>
  <si>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</si>
  <si>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</si>
  <si>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</si>
  <si>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</si>
  <si>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</si>
  <si>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</si>
  <si>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</si>
  <si>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</si>
  <si>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</si>
  <si>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</si>
  <si>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</si>
  <si>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</si>
  <si>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</si>
  <si>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</si>
  <si>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</si>
  <si>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</si>
  <si>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</si>
  <si>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</si>
  <si>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</si>
  <si>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</si>
  <si>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</si>
  <si>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</si>
  <si>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</si>
  <si>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</si>
  <si>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</si>
  <si>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</si>
  <si>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</si>
  <si>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</si>
  <si>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</si>
  <si>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</si>
  <si>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</si>
  <si>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</si>
  <si>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</si>
  <si>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</si>
  <si>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</si>
  <si>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</si>
  <si>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</si>
  <si>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</si>
  <si>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</si>
  <si>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</si>
  <si>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</si>
  <si>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</si>
  <si>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</si>
  <si>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</si>
  <si>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</si>
  <si>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</si>
  <si>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</si>
  <si>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</si>
  <si>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</si>
  <si>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</si>
  <si>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</si>
  <si>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</si>
  <si>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</si>
  <si>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</si>
  <si>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</si>
  <si>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</si>
  <si>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</si>
  <si>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</si>
  <si>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</si>
  <si>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</si>
  <si>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</si>
  <si>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</si>
  <si>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</si>
  <si>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</si>
  <si>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</si>
  <si>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</si>
  <si>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</si>
  <si>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</si>
  <si>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</si>
  <si>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</si>
  <si>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</si>
  <si>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</si>
  <si>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</si>
  <si>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</si>
  <si>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</si>
  <si>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</si>
  <si>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</si>
  <si>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</si>
  <si>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</si>
  <si>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</si>
  <si>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</si>
  <si>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</si>
  <si>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</si>
  <si>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</si>
  <si>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</si>
  <si>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</si>
  <si>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</si>
  <si>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</si>
  <si>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</si>
  <si>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</si>
  <si>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</si>
  <si>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</si>
  <si>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</si>
  <si>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</si>
  <si>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</si>
  <si>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* Note that RSA CPI data for April 2020 was unavaliable at the time of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</si>
</sst>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£&quot;#,##0;[Red]\-&quot;£&quot;#,##0"/>
    <numFmt numFmtId="167" formatCode="_-&quot;£&quot;* #,##0.00_-;\-&quot;£&quot;* #,##0.00_-;_-&quot;£&quot;* &quot;-&quot;??_-;_-@_-"/>
    <numFmt numFmtId="168" formatCode="_ * #,##0.00_ ;_ * \-#,##0.00_ ;_ * &quot;-&quot;??_ ;_ @_ "/>
    <numFmt numFmtId="169" formatCode="[$-409]mmm\-yy;@"/>
    <numFmt numFmtId="170" formatCode="#,##0.0"/>
    <numFmt numFmtId="171" formatCode="_-[$€-2]* #,##0.00_-;\-[$€-2]* #,##0.00_-;_-[$€-2]* &quot;-&quot;??_-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[Black][&gt;0.05]#,##0.0;[Black][&lt;-0.05]\-#,##0.0;;"/>
    <numFmt numFmtId="178" formatCode="[Black][&gt;0.5]#,##0;[Black][&lt;-0.5]\-#,##0;;"/>
    <numFmt numFmtId="179" formatCode="0.0"/>
    <numFmt numFmtId="180" formatCode="#,##0.0_);\(#,##0.0\)"/>
    <numFmt numFmtId="181" formatCode="_(* #,##0.0_);_(* \(#,##0.0\);_(* &quot;-&quot;??_);_(@_)"/>
    <numFmt numFmtId="182" formatCode="_ * #,##0.0_ ;_ * \-#,##0.0_ ;_ * &quot;-&quot;??_ ;_ @_ "/>
    <numFmt numFmtId="183" formatCode="0.0000"/>
    <numFmt numFmtId="184" formatCode="_-* #,##0.00\ _€_-;\-* #,##0.00\ _€_-;_-* &quot;-&quot;??\ _€_-;_-@_-"/>
    <numFmt numFmtId="185" formatCode="[$-816]dd/mmm/yy;@"/>
  </numFmts>
  <fonts count="1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26">
    <xf numFmtId="0" fontId="0" fillId="0" borderId="0"/>
    <xf numFmtId="0" fontId="44" fillId="0" borderId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6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8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8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43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6" fillId="0" borderId="0"/>
    <xf numFmtId="185" fontId="5" fillId="0" borderId="0"/>
    <xf numFmtId="185" fontId="128" fillId="0" borderId="0" applyNumberFormat="0" applyFill="0" applyBorder="0" applyAlignment="0" applyProtection="0">
      <alignment vertical="top"/>
      <protection locked="0"/>
    </xf>
    <xf numFmtId="185" fontId="5" fillId="0" borderId="0"/>
    <xf numFmtId="185" fontId="5" fillId="0" borderId="0"/>
    <xf numFmtId="185" fontId="5" fillId="0" borderId="0"/>
    <xf numFmtId="0" fontId="5" fillId="0" borderId="0" applyNumberFormat="0" applyFont="0" applyFill="0" applyBorder="0" applyAlignment="0" applyProtection="0"/>
    <xf numFmtId="185" fontId="5" fillId="0" borderId="0"/>
    <xf numFmtId="167" fontId="5" fillId="0" borderId="0"/>
    <xf numFmtId="166" fontId="5" fillId="0" borderId="0"/>
    <xf numFmtId="167" fontId="5" fillId="0" borderId="0"/>
    <xf numFmtId="185" fontId="5" fillId="0" borderId="0"/>
    <xf numFmtId="185" fontId="5" fillId="0" borderId="0"/>
    <xf numFmtId="185" fontId="96" fillId="0" borderId="0"/>
    <xf numFmtId="185" fontId="96" fillId="0" borderId="0"/>
    <xf numFmtId="0" fontId="5" fillId="0" borderId="0"/>
    <xf numFmtId="164" fontId="5" fillId="0" borderId="0"/>
    <xf numFmtId="164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6" fillId="0" borderId="0"/>
    <xf numFmtId="185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185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5" fontId="5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/>
    <xf numFmtId="0" fontId="96" fillId="0" borderId="0"/>
    <xf numFmtId="185" fontId="96" fillId="0" borderId="0"/>
    <xf numFmtId="185" fontId="96" fillId="0" borderId="0"/>
    <xf numFmtId="0" fontId="96" fillId="0" borderId="0"/>
    <xf numFmtId="9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</cellStyleXfs>
  <cellXfs count="298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0" fontId="42" fillId="0" borderId="0" xfId="603" applyNumberFormat="1" applyFont="1" applyAlignment="1">
      <alignment horizontal="center"/>
    </xf>
    <xf numFmtId="170" fontId="38" fillId="0" borderId="0" xfId="603" applyNumberFormat="1" applyFont="1"/>
    <xf numFmtId="0" fontId="38" fillId="0" borderId="14" xfId="603" applyFont="1" applyBorder="1"/>
    <xf numFmtId="170" fontId="42" fillId="0" borderId="0" xfId="603" applyNumberFormat="1" applyFont="1"/>
    <xf numFmtId="0" fontId="43" fillId="0" borderId="0" xfId="603" applyFont="1" applyAlignment="1">
      <alignment horizontal="left" indent="1"/>
    </xf>
    <xf numFmtId="170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0" fontId="48" fillId="0" borderId="0" xfId="644" applyNumberFormat="1" applyFont="1"/>
    <xf numFmtId="179" fontId="48" fillId="0" borderId="0" xfId="644" applyNumberFormat="1" applyFont="1"/>
    <xf numFmtId="0" fontId="49" fillId="0" borderId="0" xfId="644" applyFont="1"/>
    <xf numFmtId="0" fontId="41" fillId="0" borderId="0" xfId="644"/>
    <xf numFmtId="170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0" fontId="58" fillId="23" borderId="0" xfId="0" applyNumberFormat="1" applyFont="1" applyFill="1"/>
    <xf numFmtId="170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0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0" fontId="60" fillId="23" borderId="0" xfId="0" applyNumberFormat="1" applyFont="1" applyFill="1" applyAlignment="1">
      <alignment horizontal="left" indent="1"/>
    </xf>
    <xf numFmtId="170" fontId="58" fillId="23" borderId="0" xfId="0" applyNumberFormat="1" applyFont="1" applyFill="1" applyAlignment="1">
      <alignment horizontal="left"/>
    </xf>
    <xf numFmtId="170" fontId="59" fillId="23" borderId="0" xfId="0" applyNumberFormat="1" applyFont="1" applyFill="1" applyAlignment="1">
      <alignment horizontal="left" indent="2"/>
    </xf>
    <xf numFmtId="170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0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0" fontId="0" fillId="0" borderId="0" xfId="0" applyNumberFormat="1"/>
    <xf numFmtId="170" fontId="76" fillId="29" borderId="0" xfId="806" applyNumberFormat="1" applyFont="1" applyFill="1"/>
    <xf numFmtId="170" fontId="76" fillId="29" borderId="0" xfId="806" applyNumberFormat="1" applyFont="1" applyFill="1" applyAlignment="1">
      <alignment horizontal="center"/>
    </xf>
    <xf numFmtId="170" fontId="77" fillId="29" borderId="0" xfId="806" applyNumberFormat="1" applyFont="1" applyFill="1"/>
    <xf numFmtId="170" fontId="77" fillId="29" borderId="0" xfId="806" applyNumberFormat="1" applyFont="1" applyFill="1" applyAlignment="1">
      <alignment horizontal="center"/>
    </xf>
    <xf numFmtId="170" fontId="76" fillId="29" borderId="0" xfId="809" applyNumberFormat="1" applyFont="1" applyFill="1"/>
    <xf numFmtId="179" fontId="76" fillId="29" borderId="0" xfId="809" applyNumberFormat="1" applyFont="1" applyFill="1"/>
    <xf numFmtId="179" fontId="59" fillId="29" borderId="0" xfId="0" applyNumberFormat="1" applyFont="1" applyFill="1"/>
    <xf numFmtId="170" fontId="77" fillId="29" borderId="0" xfId="809" applyNumberFormat="1" applyFont="1" applyFill="1"/>
    <xf numFmtId="179" fontId="77" fillId="29" borderId="0" xfId="809" applyNumberFormat="1" applyFont="1" applyFill="1"/>
    <xf numFmtId="170" fontId="76" fillId="29" borderId="0" xfId="810" applyNumberFormat="1" applyFont="1" applyFill="1"/>
    <xf numFmtId="179" fontId="76" fillId="29" borderId="0" xfId="810" applyNumberFormat="1" applyFont="1" applyFill="1"/>
    <xf numFmtId="170" fontId="77" fillId="29" borderId="0" xfId="810" applyNumberFormat="1" applyFont="1" applyFill="1"/>
    <xf numFmtId="179" fontId="77" fillId="29" borderId="0" xfId="810" applyNumberFormat="1" applyFont="1" applyFill="1"/>
    <xf numFmtId="170" fontId="58" fillId="29" borderId="18" xfId="0" applyNumberFormat="1" applyFont="1" applyFill="1" applyBorder="1"/>
    <xf numFmtId="170" fontId="76" fillId="29" borderId="0" xfId="571" applyNumberFormat="1" applyFont="1" applyFill="1"/>
    <xf numFmtId="179" fontId="76" fillId="29" borderId="0" xfId="571" applyNumberFormat="1" applyFont="1" applyFill="1"/>
    <xf numFmtId="170" fontId="77" fillId="29" borderId="0" xfId="571" applyNumberFormat="1" applyFont="1" applyFill="1"/>
    <xf numFmtId="179" fontId="77" fillId="29" borderId="0" xfId="571" applyNumberFormat="1" applyFont="1" applyFill="1"/>
    <xf numFmtId="170" fontId="76" fillId="29" borderId="18" xfId="571" applyNumberFormat="1" applyFont="1" applyFill="1" applyBorder="1"/>
    <xf numFmtId="179" fontId="76" fillId="29" borderId="18" xfId="571" applyNumberFormat="1" applyFont="1" applyFill="1" applyBorder="1"/>
    <xf numFmtId="179" fontId="0" fillId="0" borderId="0" xfId="0" applyNumberFormat="1"/>
    <xf numFmtId="179" fontId="58" fillId="29" borderId="0" xfId="809" applyNumberFormat="1" applyFont="1" applyFill="1"/>
    <xf numFmtId="170" fontId="76" fillId="29" borderId="18" xfId="809" applyNumberFormat="1" applyFont="1" applyFill="1" applyBorder="1"/>
    <xf numFmtId="179" fontId="76" fillId="29" borderId="18" xfId="809" applyNumberFormat="1" applyFont="1" applyFill="1" applyBorder="1"/>
    <xf numFmtId="179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0" fontId="94" fillId="23" borderId="16" xfId="640" applyNumberFormat="1" applyFont="1" applyFill="1" applyBorder="1" applyAlignment="1">
      <alignment horizontal="right"/>
    </xf>
    <xf numFmtId="170" fontId="53" fillId="23" borderId="25" xfId="640" applyNumberFormat="1" applyFont="1" applyFill="1" applyBorder="1" applyAlignment="1">
      <alignment horizontal="right"/>
    </xf>
    <xf numFmtId="170" fontId="76" fillId="29" borderId="0" xfId="808" applyNumberFormat="1" applyFont="1" applyFill="1"/>
    <xf numFmtId="170" fontId="76" fillId="29" borderId="0" xfId="808" applyNumberFormat="1" applyFont="1" applyFill="1" applyAlignment="1">
      <alignment horizontal="center"/>
    </xf>
    <xf numFmtId="170" fontId="77" fillId="29" borderId="0" xfId="808" applyNumberFormat="1" applyFont="1" applyFill="1"/>
    <xf numFmtId="170" fontId="77" fillId="29" borderId="0" xfId="808" applyNumberFormat="1" applyFont="1" applyFill="1" applyAlignment="1">
      <alignment horizontal="center"/>
    </xf>
    <xf numFmtId="170" fontId="76" fillId="29" borderId="14" xfId="808" applyNumberFormat="1" applyFont="1" applyFill="1" applyBorder="1"/>
    <xf numFmtId="170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1" fontId="83" fillId="0" borderId="0" xfId="322" applyNumberFormat="1" applyFont="1"/>
    <xf numFmtId="181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0" fontId="58" fillId="29" borderId="0" xfId="806" applyNumberFormat="1" applyFont="1" applyFill="1"/>
    <xf numFmtId="170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0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0" fontId="116" fillId="63" borderId="23" xfId="620" applyNumberFormat="1" applyFont="1" applyFill="1" applyBorder="1" applyAlignment="1">
      <alignment horizontal="left" indent="1"/>
    </xf>
    <xf numFmtId="170" fontId="85" fillId="0" borderId="0" xfId="620" applyNumberFormat="1" applyFont="1" applyAlignment="1">
      <alignment horizontal="center"/>
    </xf>
    <xf numFmtId="170" fontId="113" fillId="63" borderId="23" xfId="620" applyNumberFormat="1" applyFont="1" applyFill="1" applyBorder="1" applyAlignment="1">
      <alignment horizontal="left" indent="1"/>
    </xf>
    <xf numFmtId="170" fontId="117" fillId="63" borderId="23" xfId="620" applyNumberFormat="1" applyFont="1" applyFill="1" applyBorder="1" applyAlignment="1">
      <alignment horizontal="left" indent="2"/>
    </xf>
    <xf numFmtId="170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0" fontId="116" fillId="63" borderId="24" xfId="620" applyNumberFormat="1" applyFont="1" applyFill="1" applyBorder="1" applyAlignment="1">
      <alignment horizontal="left" indent="1"/>
    </xf>
    <xf numFmtId="170" fontId="118" fillId="63" borderId="36" xfId="620" applyNumberFormat="1" applyFont="1" applyFill="1" applyBorder="1" applyAlignment="1">
      <alignment horizontal="right"/>
    </xf>
    <xf numFmtId="170" fontId="119" fillId="63" borderId="36" xfId="620" applyNumberFormat="1" applyFont="1" applyFill="1" applyBorder="1" applyAlignment="1">
      <alignment horizontal="right"/>
    </xf>
    <xf numFmtId="170" fontId="119" fillId="63" borderId="35" xfId="620" applyNumberFormat="1" applyFont="1" applyFill="1" applyBorder="1" applyAlignment="1">
      <alignment horizontal="right"/>
    </xf>
    <xf numFmtId="170" fontId="118" fillId="63" borderId="35" xfId="620" applyNumberFormat="1" applyFont="1" applyFill="1" applyBorder="1" applyAlignment="1">
      <alignment horizontal="right"/>
    </xf>
    <xf numFmtId="170" fontId="118" fillId="63" borderId="37" xfId="620" applyNumberFormat="1" applyFont="1" applyFill="1" applyBorder="1" applyAlignment="1">
      <alignment horizontal="right"/>
    </xf>
    <xf numFmtId="170" fontId="118" fillId="63" borderId="38" xfId="620" applyNumberFormat="1" applyFont="1" applyFill="1" applyBorder="1" applyAlignment="1">
      <alignment horizontal="right"/>
    </xf>
    <xf numFmtId="182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43" fontId="0" fillId="0" borderId="0" xfId="0" applyNumberFormat="1"/>
    <xf numFmtId="169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0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8" fontId="2" fillId="0" borderId="0" xfId="321" applyFont="1"/>
    <xf numFmtId="182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0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0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0" fontId="5" fillId="64" borderId="34" xfId="620" applyNumberFormat="1" applyFont="1" applyFill="1" applyBorder="1"/>
    <xf numFmtId="170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0" fontId="118" fillId="64" borderId="19" xfId="620" applyNumberFormat="1" applyFont="1" applyFill="1" applyBorder="1" applyAlignment="1">
      <alignment horizontal="right"/>
    </xf>
    <xf numFmtId="170" fontId="118" fillId="64" borderId="0" xfId="620" applyNumberFormat="1" applyFont="1" applyFill="1" applyAlignment="1">
      <alignment horizontal="right"/>
    </xf>
    <xf numFmtId="170" fontId="118" fillId="64" borderId="36" xfId="620" applyNumberFormat="1" applyFont="1" applyFill="1" applyBorder="1" applyAlignment="1">
      <alignment horizontal="right"/>
    </xf>
    <xf numFmtId="170" fontId="118" fillId="64" borderId="35" xfId="620" applyNumberFormat="1" applyFont="1" applyFill="1" applyBorder="1" applyAlignment="1">
      <alignment horizontal="right"/>
    </xf>
    <xf numFmtId="170" fontId="119" fillId="64" borderId="19" xfId="620" applyNumberFormat="1" applyFont="1" applyFill="1" applyBorder="1" applyAlignment="1">
      <alignment horizontal="right"/>
    </xf>
    <xf numFmtId="170" fontId="119" fillId="64" borderId="0" xfId="620" applyNumberFormat="1" applyFont="1" applyFill="1" applyAlignment="1">
      <alignment horizontal="right"/>
    </xf>
    <xf numFmtId="170" fontId="119" fillId="64" borderId="36" xfId="620" applyNumberFormat="1" applyFont="1" applyFill="1" applyBorder="1" applyAlignment="1">
      <alignment horizontal="right"/>
    </xf>
    <xf numFmtId="170" fontId="119" fillId="64" borderId="35" xfId="620" applyNumberFormat="1" applyFont="1" applyFill="1" applyBorder="1" applyAlignment="1">
      <alignment horizontal="right"/>
    </xf>
    <xf numFmtId="170" fontId="118" fillId="64" borderId="46" xfId="620" applyNumberFormat="1" applyFont="1" applyFill="1" applyBorder="1" applyAlignment="1">
      <alignment horizontal="right"/>
    </xf>
    <xf numFmtId="170" fontId="118" fillId="64" borderId="14" xfId="620" applyNumberFormat="1" applyFont="1" applyFill="1" applyBorder="1" applyAlignment="1">
      <alignment horizontal="right"/>
    </xf>
    <xf numFmtId="170" fontId="118" fillId="64" borderId="37" xfId="620" applyNumberFormat="1" applyFont="1" applyFill="1" applyBorder="1" applyAlignment="1">
      <alignment horizontal="right"/>
    </xf>
    <xf numFmtId="170" fontId="118" fillId="64" borderId="38" xfId="620" applyNumberFormat="1" applyFont="1" applyFill="1" applyBorder="1" applyAlignment="1">
      <alignment horizontal="right"/>
    </xf>
    <xf numFmtId="182" fontId="118" fillId="63" borderId="34" xfId="346" applyNumberFormat="1" applyFont="1" applyFill="1" applyBorder="1" applyAlignment="1">
      <alignment horizontal="right"/>
    </xf>
    <xf numFmtId="179" fontId="118" fillId="63" borderId="34" xfId="620" applyNumberFormat="1" applyFont="1" applyFill="1" applyBorder="1" applyAlignment="1">
      <alignment horizontal="right"/>
    </xf>
    <xf numFmtId="179" fontId="118" fillId="63" borderId="35" xfId="620" applyNumberFormat="1" applyFont="1" applyFill="1" applyBorder="1" applyAlignment="1">
      <alignment horizontal="right"/>
    </xf>
    <xf numFmtId="182" fontId="119" fillId="63" borderId="34" xfId="346" applyNumberFormat="1" applyFont="1" applyFill="1" applyBorder="1" applyAlignment="1">
      <alignment horizontal="right"/>
    </xf>
    <xf numFmtId="179" fontId="119" fillId="63" borderId="34" xfId="620" applyNumberFormat="1" applyFont="1" applyFill="1" applyBorder="1" applyAlignment="1">
      <alignment horizontal="right"/>
    </xf>
    <xf numFmtId="179" fontId="119" fillId="63" borderId="35" xfId="620" applyNumberFormat="1" applyFont="1" applyFill="1" applyBorder="1" applyAlignment="1">
      <alignment horizontal="right"/>
    </xf>
    <xf numFmtId="179" fontId="119" fillId="63" borderId="48" xfId="620" applyNumberFormat="1" applyFont="1" applyFill="1" applyBorder="1" applyAlignment="1">
      <alignment horizontal="right"/>
    </xf>
    <xf numFmtId="179" fontId="119" fillId="63" borderId="38" xfId="620" applyNumberFormat="1" applyFont="1" applyFill="1" applyBorder="1" applyAlignment="1">
      <alignment horizontal="right"/>
    </xf>
    <xf numFmtId="182" fontId="118" fillId="63" borderId="36" xfId="346" applyNumberFormat="1" applyFont="1" applyFill="1" applyBorder="1" applyAlignment="1">
      <alignment horizontal="right"/>
    </xf>
    <xf numFmtId="182" fontId="119" fillId="63" borderId="36" xfId="346" applyNumberFormat="1" applyFont="1" applyFill="1" applyBorder="1" applyAlignment="1">
      <alignment horizontal="right"/>
    </xf>
    <xf numFmtId="182" fontId="119" fillId="64" borderId="36" xfId="346" applyNumberFormat="1" applyFont="1" applyFill="1" applyBorder="1" applyAlignment="1">
      <alignment horizontal="right"/>
    </xf>
    <xf numFmtId="182" fontId="47" fillId="63" borderId="36" xfId="346" applyNumberFormat="1" applyFont="1" applyFill="1" applyBorder="1" applyAlignment="1">
      <alignment horizontal="right"/>
    </xf>
    <xf numFmtId="170" fontId="47" fillId="63" borderId="36" xfId="620" applyNumberFormat="1" applyFont="1" applyFill="1" applyBorder="1" applyAlignment="1">
      <alignment horizontal="right"/>
    </xf>
    <xf numFmtId="170" fontId="47" fillId="63" borderId="35" xfId="620" applyNumberFormat="1" applyFont="1" applyFill="1" applyBorder="1" applyAlignment="1">
      <alignment horizontal="right"/>
    </xf>
    <xf numFmtId="182" fontId="118" fillId="63" borderId="37" xfId="346" applyNumberFormat="1" applyFont="1" applyFill="1" applyBorder="1" applyAlignment="1">
      <alignment horizontal="right"/>
    </xf>
    <xf numFmtId="169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3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0" fontId="85" fillId="63" borderId="19" xfId="620" applyNumberFormat="1" applyFont="1" applyFill="1" applyBorder="1"/>
    <xf numFmtId="170" fontId="117" fillId="64" borderId="36" xfId="620" applyNumberFormat="1" applyFont="1" applyFill="1" applyBorder="1" applyAlignment="1">
      <alignment horizontal="center"/>
    </xf>
    <xf numFmtId="170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68" fontId="0" fillId="0" borderId="0" xfId="321" applyFont="1"/>
    <xf numFmtId="170" fontId="118" fillId="64" borderId="47" xfId="620" applyNumberFormat="1" applyFont="1" applyFill="1" applyBorder="1" applyAlignment="1">
      <alignment horizontal="right"/>
    </xf>
    <xf numFmtId="170" fontId="118" fillId="64" borderId="34" xfId="620" applyNumberFormat="1" applyFont="1" applyFill="1" applyBorder="1" applyAlignment="1">
      <alignment horizontal="right"/>
    </xf>
    <xf numFmtId="170" fontId="118" fillId="64" borderId="41" xfId="620" applyNumberFormat="1" applyFont="1" applyFill="1" applyBorder="1" applyAlignment="1">
      <alignment horizontal="right"/>
    </xf>
    <xf numFmtId="170" fontId="119" fillId="64" borderId="41" xfId="620" applyNumberFormat="1" applyFont="1" applyFill="1" applyBorder="1" applyAlignment="1">
      <alignment horizontal="right"/>
    </xf>
    <xf numFmtId="170" fontId="118" fillId="64" borderId="19" xfId="620" applyNumberFormat="1" applyFont="1" applyFill="1" applyBorder="1"/>
    <xf numFmtId="170" fontId="118" fillId="64" borderId="36" xfId="620" applyNumberFormat="1" applyFont="1" applyFill="1" applyBorder="1"/>
    <xf numFmtId="170" fontId="119" fillId="64" borderId="36" xfId="620" applyNumberFormat="1" applyFont="1" applyFill="1" applyBorder="1"/>
    <xf numFmtId="170" fontId="118" fillId="64" borderId="35" xfId="620" applyNumberFormat="1" applyFont="1" applyFill="1" applyBorder="1"/>
    <xf numFmtId="170" fontId="119" fillId="64" borderId="35" xfId="620" applyNumberFormat="1" applyFont="1" applyFill="1" applyBorder="1"/>
    <xf numFmtId="170" fontId="47" fillId="64" borderId="36" xfId="620" applyNumberFormat="1" applyFont="1" applyFill="1" applyBorder="1"/>
    <xf numFmtId="170" fontId="118" fillId="64" borderId="37" xfId="620" applyNumberFormat="1" applyFont="1" applyFill="1" applyBorder="1"/>
    <xf numFmtId="170" fontId="47" fillId="64" borderId="35" xfId="620" applyNumberFormat="1" applyFont="1" applyFill="1" applyBorder="1"/>
    <xf numFmtId="170" fontId="118" fillId="64" borderId="38" xfId="620" applyNumberFormat="1" applyFont="1" applyFill="1" applyBorder="1"/>
    <xf numFmtId="170" fontId="2" fillId="0" borderId="0" xfId="571" applyNumberFormat="1" applyFont="1"/>
    <xf numFmtId="170" fontId="117" fillId="64" borderId="37" xfId="620" applyNumberFormat="1" applyFont="1" applyFill="1" applyBorder="1"/>
    <xf numFmtId="170" fontId="117" fillId="64" borderId="38" xfId="620" applyNumberFormat="1" applyFont="1" applyFill="1" applyBorder="1"/>
    <xf numFmtId="0" fontId="5" fillId="0" borderId="26" xfId="620" applyFont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0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52" fillId="62" borderId="31" xfId="620" applyFont="1" applyFill="1" applyBorder="1" applyAlignment="1">
      <alignment horizontal="center"/>
    </xf>
    <xf numFmtId="0" fontId="122" fillId="62" borderId="30" xfId="620" applyFont="1" applyFill="1" applyBorder="1" applyAlignment="1">
      <alignment horizontal="center"/>
    </xf>
    <xf numFmtId="0" fontId="122" fillId="62" borderId="26" xfId="620" applyFont="1" applyFill="1" applyBorder="1" applyAlignment="1">
      <alignment horizontal="center"/>
    </xf>
    <xf numFmtId="0" fontId="122" fillId="62" borderId="31" xfId="620" applyFont="1" applyFill="1" applyBorder="1" applyAlignment="1">
      <alignment horizontal="center"/>
    </xf>
    <xf numFmtId="170" fontId="52" fillId="62" borderId="54" xfId="620" applyNumberFormat="1" applyFont="1" applyFill="1" applyBorder="1" applyAlignment="1">
      <alignment horizontal="center"/>
    </xf>
    <xf numFmtId="170" fontId="52" fillId="62" borderId="52" xfId="620" applyNumberFormat="1" applyFont="1" applyFill="1" applyBorder="1" applyAlignment="1">
      <alignment horizontal="center"/>
    </xf>
    <xf numFmtId="170" fontId="52" fillId="62" borderId="55" xfId="620" applyNumberFormat="1" applyFont="1" applyFill="1" applyBorder="1" applyAlignment="1">
      <alignment horizontal="center"/>
    </xf>
    <xf numFmtId="170" fontId="122" fillId="62" borderId="54" xfId="620" applyNumberFormat="1" applyFont="1" applyFill="1" applyBorder="1" applyAlignment="1">
      <alignment horizontal="center"/>
    </xf>
    <xf numFmtId="170" fontId="122" fillId="62" borderId="52" xfId="620" applyNumberFormat="1" applyFont="1" applyFill="1" applyBorder="1" applyAlignment="1">
      <alignment horizontal="center"/>
    </xf>
    <xf numFmtId="170" fontId="122" fillId="62" borderId="53" xfId="620" applyNumberFormat="1" applyFont="1" applyFill="1" applyBorder="1" applyAlignment="1">
      <alignment horizontal="center"/>
    </xf>
    <xf numFmtId="170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26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1" xfId="2213" xr:uid="{00000000-0005-0000-0000-0000C7130000}"/>
    <cellStyle name="Vírgula 12" xfId="2224" xr:uid="{00000000-0005-0000-0000-0000C8130000}"/>
    <cellStyle name="Vírgula 13" xfId="2244" xr:uid="{00000000-0005-0000-0000-0000C9130000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6" xfId="2191" xr:uid="{00000000-0005-0000-0000-0000CD130000}"/>
    <cellStyle name="Vírgula 2" xfId="2193" xr:uid="{00000000-0005-0000-0000-0000CE130000}"/>
    <cellStyle name="Vírgula 2 2" xfId="2194" xr:uid="{00000000-0005-0000-0000-0000CF130000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3" xfId="2196" xr:uid="{00000000-0005-0000-0000-0000B0150000}"/>
    <cellStyle name="Vírgula 3 2" xfId="2197" xr:uid="{00000000-0005-0000-0000-0000B1150000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4" xfId="2199" xr:uid="{00000000-0005-0000-0000-000092170000}"/>
    <cellStyle name="Vírgula 5" xfId="2200" xr:uid="{00000000-0005-0000-0000-000093170000}"/>
    <cellStyle name="Vírgula 6" xfId="2201" xr:uid="{00000000-0005-0000-0000-000094170000}"/>
    <cellStyle name="Vírgula 7" xfId="2202" xr:uid="{00000000-0005-0000-0000-000095170000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	May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550334</xdr:colOff>
      <xdr:row>17</xdr:row>
      <xdr:rowOff>10583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C98C5A-E505-44B3-8F96-08DF9B0E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180667" cy="28680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31751</xdr:rowOff>
    </xdr:from>
    <xdr:to>
      <xdr:col>9</xdr:col>
      <xdr:colOff>497417</xdr:colOff>
      <xdr:row>34</xdr:row>
      <xdr:rowOff>21167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CEAF32D-3401-40DC-9781-EBE1CCDFE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60751"/>
          <a:ext cx="6127750" cy="3037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42" t="s">
        <v>96</v>
      </c>
      <c r="B1" s="243"/>
      <c r="C1" s="243"/>
      <c r="D1" s="243"/>
      <c r="E1" s="243"/>
      <c r="F1" s="243"/>
      <c r="G1" s="243"/>
      <c r="H1" s="244"/>
      <c r="I1" s="244"/>
      <c r="J1" s="244"/>
    </row>
    <row r="2" spans="1:12" ht="18">
      <c r="A2" s="253" t="s">
        <v>0</v>
      </c>
      <c r="B2" s="254"/>
      <c r="C2" s="254"/>
      <c r="D2" s="254"/>
      <c r="E2" s="254"/>
      <c r="F2" s="254"/>
      <c r="G2" s="254"/>
      <c r="H2" s="255"/>
      <c r="I2" s="255"/>
      <c r="J2" s="255"/>
    </row>
    <row r="3" spans="1:12" ht="16.5">
      <c r="A3" s="41"/>
      <c r="B3" s="245" t="s">
        <v>95</v>
      </c>
      <c r="C3" s="246"/>
      <c r="D3" s="247"/>
      <c r="E3" s="250" t="s">
        <v>1</v>
      </c>
      <c r="F3" s="251"/>
      <c r="G3" s="42" t="s">
        <v>2</v>
      </c>
      <c r="H3" s="248" t="s">
        <v>3</v>
      </c>
      <c r="I3" s="256"/>
      <c r="J3" s="256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58" t="s">
        <v>92</v>
      </c>
      <c r="B18" s="259"/>
      <c r="C18" s="259"/>
      <c r="D18" s="259"/>
      <c r="E18" s="259"/>
      <c r="F18" s="259"/>
      <c r="G18" s="259"/>
      <c r="H18" s="260"/>
      <c r="I18" s="260"/>
      <c r="J18" s="260"/>
      <c r="K18" s="82"/>
      <c r="L18" s="55"/>
    </row>
    <row r="19" spans="1:12" ht="16.5">
      <c r="A19" s="41"/>
      <c r="B19" s="245" t="s">
        <v>95</v>
      </c>
      <c r="C19" s="246"/>
      <c r="D19" s="247"/>
      <c r="E19" s="250" t="s">
        <v>1</v>
      </c>
      <c r="F19" s="251"/>
      <c r="G19" s="42" t="s">
        <v>2</v>
      </c>
      <c r="H19" s="248" t="s">
        <v>3</v>
      </c>
      <c r="I19" s="256"/>
      <c r="J19" s="256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57" t="s">
        <v>22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82"/>
      <c r="L30" s="55"/>
    </row>
    <row r="31" spans="1:12" ht="15.75">
      <c r="A31" s="41"/>
      <c r="B31" s="245" t="s">
        <v>95</v>
      </c>
      <c r="C31" s="246"/>
      <c r="D31" s="247"/>
      <c r="E31" s="248" t="s">
        <v>23</v>
      </c>
      <c r="F31" s="252"/>
      <c r="G31" s="42" t="s">
        <v>2</v>
      </c>
      <c r="H31" s="248" t="s">
        <v>3</v>
      </c>
      <c r="I31" s="249"/>
      <c r="J31" s="249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57"/>
  <sheetViews>
    <sheetView zoomScale="85" zoomScaleNormal="85" workbookViewId="0">
      <selection activeCell="K1" sqref="K1:S1048576"/>
    </sheetView>
  </sheetViews>
  <sheetFormatPr defaultRowHeight="15"/>
  <cols>
    <col min="1" max="1" width="49.42578125" style="104" customWidth="1"/>
    <col min="2" max="2" width="12.42578125" style="103" bestFit="1" customWidth="1"/>
    <col min="3" max="4" width="12.42578125" style="104" bestFit="1" customWidth="1"/>
    <col min="5" max="5" width="11.28515625" style="104" bestFit="1" customWidth="1"/>
    <col min="6" max="6" width="11.5703125" style="104" bestFit="1" customWidth="1"/>
    <col min="7" max="10" width="10.7109375" style="104" customWidth="1"/>
    <col min="11" max="11" width="13" style="104" customWidth="1"/>
    <col min="12" max="12" width="10" style="104" customWidth="1"/>
    <col min="13" max="13" width="11.140625" style="104" customWidth="1"/>
    <col min="14" max="15" width="6.42578125" style="104" customWidth="1"/>
    <col min="16" max="16" width="8.42578125" style="104" customWidth="1"/>
    <col min="17" max="24" width="6.42578125" style="104" customWidth="1"/>
    <col min="25" max="16384" width="9.140625" style="104"/>
  </cols>
  <sheetData>
    <row r="1" spans="1:24" ht="20.25" thickBot="1">
      <c r="A1" s="261" t="s">
        <v>98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24" ht="16.5">
      <c r="A2" s="264" t="s">
        <v>121</v>
      </c>
      <c r="B2" s="265"/>
      <c r="C2" s="265"/>
      <c r="D2" s="265"/>
      <c r="E2" s="265"/>
      <c r="F2" s="265"/>
      <c r="G2" s="265"/>
      <c r="H2" s="265"/>
      <c r="I2" s="265"/>
      <c r="J2" s="266"/>
    </row>
    <row r="3" spans="1:24" ht="15.75" customHeight="1">
      <c r="A3" s="155"/>
      <c r="B3" s="271" t="s">
        <v>95</v>
      </c>
      <c r="C3" s="272"/>
      <c r="D3" s="273"/>
      <c r="E3" s="262" t="s">
        <v>1</v>
      </c>
      <c r="F3" s="263"/>
      <c r="G3" s="156" t="s">
        <v>2</v>
      </c>
      <c r="H3" s="274" t="s">
        <v>93</v>
      </c>
      <c r="I3" s="275"/>
      <c r="J3" s="276"/>
    </row>
    <row r="4" spans="1:24" ht="17.25" thickBot="1">
      <c r="A4" s="143"/>
      <c r="B4" s="148">
        <v>43615</v>
      </c>
      <c r="C4" s="148">
        <v>43951</v>
      </c>
      <c r="D4" s="148">
        <v>43981</v>
      </c>
      <c r="E4" s="212" t="s">
        <v>4</v>
      </c>
      <c r="F4" s="212" t="s">
        <v>5</v>
      </c>
      <c r="G4" s="212" t="s">
        <v>4</v>
      </c>
      <c r="H4" s="205">
        <v>43918</v>
      </c>
      <c r="I4" s="205">
        <v>43951</v>
      </c>
      <c r="J4" s="206">
        <v>43981</v>
      </c>
    </row>
    <row r="5" spans="1:24" ht="17.25" thickTop="1">
      <c r="A5" s="208"/>
      <c r="B5" s="209"/>
      <c r="C5" s="209"/>
      <c r="D5" s="209"/>
      <c r="E5" s="209"/>
      <c r="F5" s="209"/>
      <c r="G5" s="209"/>
      <c r="H5" s="157"/>
      <c r="I5" s="210"/>
      <c r="J5" s="211"/>
    </row>
    <row r="6" spans="1:24" ht="16.5">
      <c r="A6" s="158" t="s">
        <v>6</v>
      </c>
      <c r="B6" s="177">
        <v>44611.519434727132</v>
      </c>
      <c r="C6" s="177">
        <v>46316.209948734293</v>
      </c>
      <c r="D6" s="177">
        <v>46226.369306957458</v>
      </c>
      <c r="E6" s="177">
        <v>-89.840641776834673</v>
      </c>
      <c r="F6" s="177">
        <v>1614.8498722303266</v>
      </c>
      <c r="G6" s="177">
        <v>-0.19397235196116469</v>
      </c>
      <c r="H6" s="178">
        <v>-2.2038082422214273</v>
      </c>
      <c r="I6" s="179">
        <v>4.3278362421951897</v>
      </c>
      <c r="J6" s="180">
        <v>3.6198046887711826</v>
      </c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</row>
    <row r="7" spans="1:24" ht="16.5">
      <c r="A7" s="158" t="s">
        <v>7</v>
      </c>
      <c r="B7" s="177">
        <v>118528.48157399478</v>
      </c>
      <c r="C7" s="177">
        <v>127233.44733776795</v>
      </c>
      <c r="D7" s="177">
        <v>129294.03037786644</v>
      </c>
      <c r="E7" s="177">
        <v>2060.5830400984851</v>
      </c>
      <c r="F7" s="177">
        <v>10765.548803871658</v>
      </c>
      <c r="G7" s="177">
        <v>1.6195293637122319</v>
      </c>
      <c r="H7" s="178">
        <v>8.5682064025463376</v>
      </c>
      <c r="I7" s="179">
        <v>10.288015799731369</v>
      </c>
      <c r="J7" s="180">
        <v>9.0826682843743214</v>
      </c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24" ht="16.5">
      <c r="A8" s="159" t="s">
        <v>8</v>
      </c>
      <c r="B8" s="181">
        <v>11743.525356833052</v>
      </c>
      <c r="C8" s="181">
        <v>17768.490803266024</v>
      </c>
      <c r="D8" s="181">
        <v>20508.373141877033</v>
      </c>
      <c r="E8" s="181">
        <v>2739.8823386110089</v>
      </c>
      <c r="F8" s="181">
        <v>8764.8477850439813</v>
      </c>
      <c r="G8" s="181">
        <v>15.419893388511042</v>
      </c>
      <c r="H8" s="182">
        <v>28.331754982771571</v>
      </c>
      <c r="I8" s="183">
        <v>81.325163130131131</v>
      </c>
      <c r="J8" s="184">
        <v>74.635575934138842</v>
      </c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</row>
    <row r="9" spans="1:24" ht="16.5">
      <c r="A9" s="160" t="s">
        <v>9</v>
      </c>
      <c r="B9" s="177">
        <v>106784.95621716173</v>
      </c>
      <c r="C9" s="177">
        <v>109464.95653450192</v>
      </c>
      <c r="D9" s="177">
        <v>108785.65723598941</v>
      </c>
      <c r="E9" s="177">
        <v>-679.29929851251654</v>
      </c>
      <c r="F9" s="177">
        <v>2000.7010188276763</v>
      </c>
      <c r="G9" s="177">
        <v>-0.62056325605757934</v>
      </c>
      <c r="H9" s="178">
        <v>6.0555996068945035</v>
      </c>
      <c r="I9" s="179">
        <v>3.6939070185281366</v>
      </c>
      <c r="J9" s="180">
        <v>1.8735794719614063</v>
      </c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spans="1:24">
      <c r="A10" s="161" t="s">
        <v>10</v>
      </c>
      <c r="B10" s="181">
        <v>5416.7200024222857</v>
      </c>
      <c r="C10" s="181">
        <v>5500.9935918491801</v>
      </c>
      <c r="D10" s="181">
        <v>5377.8074876526252</v>
      </c>
      <c r="E10" s="181">
        <v>-123.18610419655488</v>
      </c>
      <c r="F10" s="181">
        <v>-38.912514769660447</v>
      </c>
      <c r="G10" s="181">
        <v>-2.2393428048903701</v>
      </c>
      <c r="H10" s="182">
        <v>45.540846924231403</v>
      </c>
      <c r="I10" s="183">
        <v>-1.4328413141383294</v>
      </c>
      <c r="J10" s="184">
        <v>-0.71837781447553084</v>
      </c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pans="1:24">
      <c r="A11" s="161" t="s">
        <v>11</v>
      </c>
      <c r="B11" s="181">
        <v>385.32951378000001</v>
      </c>
      <c r="C11" s="181">
        <v>299.31523195000005</v>
      </c>
      <c r="D11" s="181">
        <v>195.2032988</v>
      </c>
      <c r="E11" s="181">
        <v>-104.11193315000006</v>
      </c>
      <c r="F11" s="181">
        <v>-190.12621498000001</v>
      </c>
      <c r="G11" s="181">
        <v>-34.783372858014701</v>
      </c>
      <c r="H11" s="182">
        <v>-29.575831680143779</v>
      </c>
      <c r="I11" s="183">
        <v>-24.959469216462978</v>
      </c>
      <c r="J11" s="184">
        <v>-49.341202316662056</v>
      </c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spans="1:24">
      <c r="A12" s="161" t="s">
        <v>12</v>
      </c>
      <c r="B12" s="181">
        <v>1141.3043344467806</v>
      </c>
      <c r="C12" s="181">
        <v>625.72745880418188</v>
      </c>
      <c r="D12" s="181">
        <v>775.97780074234117</v>
      </c>
      <c r="E12" s="181">
        <v>150.25034193815929</v>
      </c>
      <c r="F12" s="181">
        <v>-365.32653370443938</v>
      </c>
      <c r="G12" s="181">
        <v>24.012106201204659</v>
      </c>
      <c r="H12" s="182">
        <v>-64.584316031265374</v>
      </c>
      <c r="I12" s="183">
        <v>-41.492336023076795</v>
      </c>
      <c r="J12" s="184">
        <v>-32.009563328393256</v>
      </c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spans="1:24" ht="16.5">
      <c r="A13" s="162" t="s">
        <v>110</v>
      </c>
      <c r="B13" s="177">
        <v>99841.602366512656</v>
      </c>
      <c r="C13" s="177">
        <v>103038.92025189855</v>
      </c>
      <c r="D13" s="177">
        <v>102436.66864879444</v>
      </c>
      <c r="E13" s="177">
        <v>-602.25160310411593</v>
      </c>
      <c r="F13" s="177">
        <v>2595.0662822817831</v>
      </c>
      <c r="G13" s="177">
        <v>-0.58448943528503605</v>
      </c>
      <c r="H13" s="178">
        <v>6.6693723677758499</v>
      </c>
      <c r="I13" s="179">
        <v>4.5908862885579254</v>
      </c>
      <c r="J13" s="180">
        <v>2.5991833271620237</v>
      </c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spans="1:24">
      <c r="A14" s="161" t="s">
        <v>13</v>
      </c>
      <c r="B14" s="181">
        <v>43876.900169730499</v>
      </c>
      <c r="C14" s="181">
        <v>43895.243686090791</v>
      </c>
      <c r="D14" s="181">
        <v>43347.669126900102</v>
      </c>
      <c r="E14" s="181">
        <v>-547.57455919068889</v>
      </c>
      <c r="F14" s="181">
        <v>-529.2310428303972</v>
      </c>
      <c r="G14" s="181">
        <v>-1.2474576131905621</v>
      </c>
      <c r="H14" s="182">
        <v>5.0716046662675751</v>
      </c>
      <c r="I14" s="183">
        <v>2.458907807508524</v>
      </c>
      <c r="J14" s="184">
        <v>-1.2061723612724649</v>
      </c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spans="1:24">
      <c r="A15" s="161" t="s">
        <v>14</v>
      </c>
      <c r="B15" s="181">
        <v>55964.702196782157</v>
      </c>
      <c r="C15" s="181">
        <v>59143.676565807757</v>
      </c>
      <c r="D15" s="181">
        <v>59088.999521894344</v>
      </c>
      <c r="E15" s="181">
        <v>-54.67704391341249</v>
      </c>
      <c r="F15" s="181">
        <v>3124.2973251121875</v>
      </c>
      <c r="G15" s="181">
        <v>-9.2447827203599786E-2</v>
      </c>
      <c r="H15" s="182">
        <v>7.8898325905574467</v>
      </c>
      <c r="I15" s="183">
        <v>6.2314586306410291</v>
      </c>
      <c r="J15" s="184">
        <v>5.5826211924197935</v>
      </c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spans="1:24" s="105" customFormat="1" ht="16.5">
      <c r="A16" s="158" t="s">
        <v>15</v>
      </c>
      <c r="B16" s="177">
        <v>53462.16333296831</v>
      </c>
      <c r="C16" s="177">
        <v>52659.129572938007</v>
      </c>
      <c r="D16" s="177">
        <v>53310.497636703658</v>
      </c>
      <c r="E16" s="177">
        <v>651.36806376565073</v>
      </c>
      <c r="F16" s="177">
        <v>-151.66569626465207</v>
      </c>
      <c r="G16" s="177">
        <v>1.2369518240202666</v>
      </c>
      <c r="H16" s="178">
        <v>-4.9528859577650337</v>
      </c>
      <c r="I16" s="179">
        <v>-0.4576946477338879</v>
      </c>
      <c r="J16" s="180">
        <v>-0.28368791460992782</v>
      </c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spans="1:24" ht="17.25" thickBot="1">
      <c r="A17" s="163" t="s">
        <v>16</v>
      </c>
      <c r="B17" s="185">
        <v>109677.82067577582</v>
      </c>
      <c r="C17" s="185">
        <v>120890.58775454602</v>
      </c>
      <c r="D17" s="185">
        <v>122209.98376847334</v>
      </c>
      <c r="E17" s="187">
        <v>1319.3960139273113</v>
      </c>
      <c r="F17" s="185">
        <v>12532.163092697519</v>
      </c>
      <c r="G17" s="185">
        <v>1.0913968063470634</v>
      </c>
      <c r="H17" s="186">
        <v>11.288404023695023</v>
      </c>
      <c r="I17" s="187">
        <v>13.131669197902426</v>
      </c>
      <c r="J17" s="188">
        <v>11.426342186123932</v>
      </c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spans="1:24" ht="13.5" thickBot="1">
      <c r="A18" s="154"/>
      <c r="B18" s="164"/>
      <c r="C18" s="154"/>
      <c r="D18" s="154"/>
      <c r="E18" s="238"/>
      <c r="F18" s="154"/>
      <c r="G18" s="154"/>
      <c r="H18" s="154"/>
      <c r="I18" s="154"/>
      <c r="J18" s="154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spans="1:24" ht="16.5">
      <c r="A19" s="268" t="s">
        <v>122</v>
      </c>
      <c r="B19" s="269"/>
      <c r="C19" s="269"/>
      <c r="D19" s="269"/>
      <c r="E19" s="269"/>
      <c r="F19" s="269"/>
      <c r="G19" s="269"/>
      <c r="H19" s="269"/>
      <c r="I19" s="269"/>
      <c r="J19" s="270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spans="1:24" ht="15.75" customHeight="1">
      <c r="A20" s="142"/>
      <c r="B20" s="271" t="str">
        <f>B3</f>
        <v>N$ Million</v>
      </c>
      <c r="C20" s="272"/>
      <c r="D20" s="273"/>
      <c r="E20" s="262" t="s">
        <v>1</v>
      </c>
      <c r="F20" s="263"/>
      <c r="G20" s="219" t="s">
        <v>2</v>
      </c>
      <c r="H20" s="271" t="str">
        <f>H3</f>
        <v>Annual percentage change</v>
      </c>
      <c r="I20" s="272"/>
      <c r="J20" s="277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spans="1:24" ht="17.25" thickBot="1">
      <c r="A21" s="143"/>
      <c r="B21" s="147">
        <f>B4</f>
        <v>43615</v>
      </c>
      <c r="C21" s="147">
        <f>C4</f>
        <v>43951</v>
      </c>
      <c r="D21" s="147">
        <f>D4</f>
        <v>43981</v>
      </c>
      <c r="E21" s="212" t="s">
        <v>4</v>
      </c>
      <c r="F21" s="212" t="s">
        <v>5</v>
      </c>
      <c r="G21" s="212" t="s">
        <v>4</v>
      </c>
      <c r="H21" s="205">
        <f>H4</f>
        <v>43918</v>
      </c>
      <c r="I21" s="205">
        <f>I4</f>
        <v>43951</v>
      </c>
      <c r="J21" s="206">
        <f>J4</f>
        <v>43981</v>
      </c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spans="1:24" ht="13.5" thickTop="1">
      <c r="A22" s="213"/>
      <c r="B22" s="166"/>
      <c r="C22" s="166"/>
      <c r="D22" s="166"/>
      <c r="E22" s="166"/>
      <c r="F22" s="166"/>
      <c r="G22" s="166"/>
      <c r="H22" s="166"/>
      <c r="I22" s="166"/>
      <c r="J22" s="167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spans="1:24" ht="16.5">
      <c r="A23" s="168" t="s">
        <v>17</v>
      </c>
      <c r="B23" s="189">
        <v>109677.82067577582</v>
      </c>
      <c r="C23" s="189">
        <v>120890.58775454602</v>
      </c>
      <c r="D23" s="189">
        <v>122209.98376847334</v>
      </c>
      <c r="E23" s="189">
        <v>4496.4857793971314</v>
      </c>
      <c r="F23" s="189">
        <v>14032.279544604535</v>
      </c>
      <c r="G23" s="190">
        <v>3.8631560389178219</v>
      </c>
      <c r="H23" s="190">
        <v>11.288404023695023</v>
      </c>
      <c r="I23" s="190">
        <v>13.131669197902426</v>
      </c>
      <c r="J23" s="191">
        <v>11.426342186123932</v>
      </c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spans="1:24" ht="16.5">
      <c r="A24" s="107" t="s">
        <v>18</v>
      </c>
      <c r="B24" s="192">
        <v>2914.3144028837819</v>
      </c>
      <c r="C24" s="192">
        <v>2865.2527834757902</v>
      </c>
      <c r="D24" s="192">
        <v>3173.4589932554636</v>
      </c>
      <c r="E24" s="192">
        <v>247.18783952941612</v>
      </c>
      <c r="F24" s="192">
        <v>39.776776239396895</v>
      </c>
      <c r="G24" s="193">
        <v>9.4416236732773484</v>
      </c>
      <c r="H24" s="193">
        <v>-9.5855880474398134</v>
      </c>
      <c r="I24" s="193">
        <v>1.4077902674637386</v>
      </c>
      <c r="J24" s="194">
        <v>8.8921288010398598</v>
      </c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spans="1:24" ht="16.5">
      <c r="A25" s="107" t="s">
        <v>19</v>
      </c>
      <c r="B25" s="192">
        <v>50878.546385527537</v>
      </c>
      <c r="C25" s="192">
        <v>58411.182934474957</v>
      </c>
      <c r="D25" s="192">
        <v>57478.545134964152</v>
      </c>
      <c r="E25" s="192">
        <v>3682.6072357060984</v>
      </c>
      <c r="F25" s="192">
        <v>9238.9707899254208</v>
      </c>
      <c r="G25" s="193">
        <v>6.7288563400142323</v>
      </c>
      <c r="H25" s="193">
        <v>12.216213285492188</v>
      </c>
      <c r="I25" s="193">
        <v>18.789007829800283</v>
      </c>
      <c r="J25" s="194">
        <v>12.97206626035603</v>
      </c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spans="1:24" ht="16.5">
      <c r="A26" s="107" t="s">
        <v>20</v>
      </c>
      <c r="B26" s="192">
        <v>55884.959887364494</v>
      </c>
      <c r="C26" s="192">
        <v>59614.152036595267</v>
      </c>
      <c r="D26" s="192">
        <v>61557.979640253718</v>
      </c>
      <c r="E26" s="192">
        <v>566.69070416160685</v>
      </c>
      <c r="F26" s="192">
        <v>4753.531978439707</v>
      </c>
      <c r="G26" s="193">
        <v>0.95972069141325278</v>
      </c>
      <c r="H26" s="193">
        <v>11.575498024543123</v>
      </c>
      <c r="I26" s="193">
        <v>8.6647434414716287</v>
      </c>
      <c r="J26" s="194">
        <v>10.15124599592292</v>
      </c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spans="1:24" ht="17.25" thickBot="1">
      <c r="A27" s="169" t="s">
        <v>21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5">
        <v>0</v>
      </c>
      <c r="I27" s="195">
        <v>0</v>
      </c>
      <c r="J27" s="196">
        <v>0</v>
      </c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  <row r="28" spans="1:24" ht="13.5" thickBot="1">
      <c r="A28" s="170"/>
      <c r="B28" s="108"/>
      <c r="C28" s="108"/>
      <c r="D28" s="108"/>
      <c r="E28" s="108"/>
      <c r="F28" s="108"/>
      <c r="G28" s="108"/>
      <c r="H28" s="153"/>
      <c r="I28" s="153"/>
      <c r="J28" s="153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1:24" ht="16.5">
      <c r="A29" s="264" t="s">
        <v>22</v>
      </c>
      <c r="B29" s="265"/>
      <c r="C29" s="265"/>
      <c r="D29" s="265"/>
      <c r="E29" s="265"/>
      <c r="F29" s="265"/>
      <c r="G29" s="265"/>
      <c r="H29" s="265"/>
      <c r="I29" s="265"/>
      <c r="J29" s="267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</row>
    <row r="30" spans="1:24" ht="15.75" customHeight="1">
      <c r="A30" s="155"/>
      <c r="B30" s="271" t="str">
        <f>B3</f>
        <v>N$ Million</v>
      </c>
      <c r="C30" s="272"/>
      <c r="D30" s="273"/>
      <c r="E30" s="262" t="s">
        <v>1</v>
      </c>
      <c r="F30" s="263"/>
      <c r="G30" s="171" t="s">
        <v>2</v>
      </c>
      <c r="H30" s="271" t="str">
        <f>H3</f>
        <v>Annual percentage change</v>
      </c>
      <c r="I30" s="272"/>
      <c r="J30" s="277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</row>
    <row r="31" spans="1:24" ht="17.25" thickBot="1">
      <c r="A31" s="143"/>
      <c r="B31" s="148">
        <f>B4</f>
        <v>43615</v>
      </c>
      <c r="C31" s="148">
        <f>C4</f>
        <v>43951</v>
      </c>
      <c r="D31" s="147">
        <f>D4</f>
        <v>43981</v>
      </c>
      <c r="E31" s="147" t="s">
        <v>4</v>
      </c>
      <c r="F31" s="147" t="s">
        <v>5</v>
      </c>
      <c r="G31" s="147" t="s">
        <v>4</v>
      </c>
      <c r="H31" s="147">
        <f>H4</f>
        <v>43918</v>
      </c>
      <c r="I31" s="147">
        <f>I4</f>
        <v>43951</v>
      </c>
      <c r="J31" s="217">
        <f>J4</f>
        <v>43981</v>
      </c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</row>
    <row r="32" spans="1:24" ht="13.5" thickTop="1">
      <c r="A32" s="218"/>
      <c r="B32" s="214"/>
      <c r="C32" s="215"/>
      <c r="D32" s="215"/>
      <c r="E32" s="215"/>
      <c r="F32" s="214"/>
      <c r="G32" s="215"/>
      <c r="H32" s="216"/>
      <c r="I32" s="216"/>
      <c r="J32" s="17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</row>
    <row r="33" spans="1:24" ht="16.5">
      <c r="A33" s="173" t="s">
        <v>24</v>
      </c>
      <c r="B33" s="197">
        <v>100453.8143399142</v>
      </c>
      <c r="C33" s="197">
        <v>102415.61167042852</v>
      </c>
      <c r="D33" s="197">
        <v>102285.69602142148</v>
      </c>
      <c r="E33" s="197">
        <v>-1240.066565926536</v>
      </c>
      <c r="F33" s="197">
        <v>3322.618591788967</v>
      </c>
      <c r="G33" s="128">
        <v>-1.196332499121695</v>
      </c>
      <c r="H33" s="128">
        <v>5.7953419806331681</v>
      </c>
      <c r="I33" s="128">
        <v>3.3530308133413342</v>
      </c>
      <c r="J33" s="131">
        <v>1.8236058964456845</v>
      </c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</row>
    <row r="34" spans="1:24" ht="16.5">
      <c r="A34" s="111" t="s">
        <v>10</v>
      </c>
      <c r="B34" s="198">
        <v>5416.7190024222855</v>
      </c>
      <c r="C34" s="198">
        <v>5500.9925908491805</v>
      </c>
      <c r="D34" s="198">
        <v>5377.8064866526256</v>
      </c>
      <c r="E34" s="198">
        <v>-173.11040737360327</v>
      </c>
      <c r="F34" s="198">
        <v>-79.966300042179682</v>
      </c>
      <c r="G34" s="128">
        <v>-3.0508858832457548</v>
      </c>
      <c r="H34" s="129">
        <v>45.540858579818007</v>
      </c>
      <c r="I34" s="129">
        <v>-1.432841588793849</v>
      </c>
      <c r="J34" s="130">
        <v>-0.71837796555919908</v>
      </c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</row>
    <row r="35" spans="1:24" ht="16.5">
      <c r="A35" s="173" t="s">
        <v>25</v>
      </c>
      <c r="B35" s="197">
        <v>43524.733119952034</v>
      </c>
      <c r="C35" s="197">
        <v>42921.546294590771</v>
      </c>
      <c r="D35" s="197">
        <v>42776.673508841523</v>
      </c>
      <c r="E35" s="197">
        <v>-671.0570783432704</v>
      </c>
      <c r="F35" s="197">
        <v>485.16956499184744</v>
      </c>
      <c r="G35" s="128">
        <v>-1.539382891639633</v>
      </c>
      <c r="H35" s="128">
        <v>4.598696743498337</v>
      </c>
      <c r="I35" s="128">
        <v>1.1432869683556817</v>
      </c>
      <c r="J35" s="131">
        <v>-1.7187000527927552</v>
      </c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</row>
    <row r="36" spans="1:24" ht="16.5">
      <c r="A36" s="173" t="s">
        <v>26</v>
      </c>
      <c r="B36" s="197">
        <v>31587.698555366227</v>
      </c>
      <c r="C36" s="197">
        <v>30864.255612336034</v>
      </c>
      <c r="D36" s="197">
        <v>30881.924126005666</v>
      </c>
      <c r="E36" s="197">
        <v>-399.73449360978339</v>
      </c>
      <c r="F36" s="197">
        <v>325.93442836318718</v>
      </c>
      <c r="G36" s="128">
        <v>-1.2785779814258689</v>
      </c>
      <c r="H36" s="128">
        <v>3.915628938943911</v>
      </c>
      <c r="I36" s="128">
        <v>1.0672964843078745</v>
      </c>
      <c r="J36" s="131">
        <v>-2.234333179175735</v>
      </c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</row>
    <row r="37" spans="1:24">
      <c r="A37" s="174" t="s">
        <v>27</v>
      </c>
      <c r="B37" s="199">
        <v>13263.497213656272</v>
      </c>
      <c r="C37" s="199">
        <v>12715.892997033559</v>
      </c>
      <c r="D37" s="199">
        <v>12768.339300222669</v>
      </c>
      <c r="E37" s="198">
        <v>-168.68835510969984</v>
      </c>
      <c r="F37" s="198">
        <v>-14.498666885552666</v>
      </c>
      <c r="G37" s="129">
        <v>-1.3092265126770286</v>
      </c>
      <c r="H37" s="183">
        <v>0.28488439033192492</v>
      </c>
      <c r="I37" s="183">
        <v>-0.11389018710747223</v>
      </c>
      <c r="J37" s="184">
        <v>-3.7332379647487102</v>
      </c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</row>
    <row r="38" spans="1:24">
      <c r="A38" s="174" t="s">
        <v>28</v>
      </c>
      <c r="B38" s="199">
        <v>7651.4224874192978</v>
      </c>
      <c r="C38" s="199">
        <v>8215.1906860116451</v>
      </c>
      <c r="D38" s="199">
        <v>8302.2727176455755</v>
      </c>
      <c r="E38" s="198">
        <v>-276.60324234918335</v>
      </c>
      <c r="F38" s="198">
        <v>787.34933778856976</v>
      </c>
      <c r="G38" s="129">
        <v>-3.257300455977699</v>
      </c>
      <c r="H38" s="183">
        <v>17.380675151752413</v>
      </c>
      <c r="I38" s="183">
        <v>10.599975159363396</v>
      </c>
      <c r="J38" s="184">
        <v>8.5062644403236902</v>
      </c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</row>
    <row r="39" spans="1:24">
      <c r="A39" s="174" t="s">
        <v>107</v>
      </c>
      <c r="B39" s="199">
        <v>10672.778854290655</v>
      </c>
      <c r="C39" s="199">
        <v>9933.1719292908274</v>
      </c>
      <c r="D39" s="199">
        <v>9811.3121081374247</v>
      </c>
      <c r="E39" s="198">
        <v>45.557103849097984</v>
      </c>
      <c r="F39" s="198">
        <v>-446.91624253982991</v>
      </c>
      <c r="G39" s="129">
        <v>0.46074917614988919</v>
      </c>
      <c r="H39" s="183">
        <v>-1.1589559733974113</v>
      </c>
      <c r="I39" s="183">
        <v>-4.3055148968065993</v>
      </c>
      <c r="J39" s="184">
        <v>-8.0716255617617776</v>
      </c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</row>
    <row r="40" spans="1:24" ht="16.5">
      <c r="A40" s="173" t="s">
        <v>29</v>
      </c>
      <c r="B40" s="197">
        <v>3855.7874925758115</v>
      </c>
      <c r="C40" s="197">
        <v>3557.7177359547345</v>
      </c>
      <c r="D40" s="197">
        <v>3506.4987582558601</v>
      </c>
      <c r="E40" s="197">
        <v>-51.01387997348229</v>
      </c>
      <c r="F40" s="197">
        <v>-273.31049756134917</v>
      </c>
      <c r="G40" s="128">
        <v>-1.413623549845525</v>
      </c>
      <c r="H40" s="128">
        <v>-7.4858972033162843</v>
      </c>
      <c r="I40" s="128">
        <v>-7.1341290353923483</v>
      </c>
      <c r="J40" s="131">
        <v>-9.0588170378293711</v>
      </c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</row>
    <row r="41" spans="1:24" ht="16.5">
      <c r="A41" s="173" t="s">
        <v>30</v>
      </c>
      <c r="B41" s="197">
        <v>322.24043582999997</v>
      </c>
      <c r="C41" s="197">
        <v>250.32880292999999</v>
      </c>
      <c r="D41" s="197">
        <v>242.25196700000001</v>
      </c>
      <c r="E41" s="197">
        <v>-6.8960501100000329</v>
      </c>
      <c r="F41" s="197">
        <v>-68.601882849999981</v>
      </c>
      <c r="G41" s="128">
        <v>-2.6809423850375964</v>
      </c>
      <c r="H41" s="128">
        <v>-24.271522316588033</v>
      </c>
      <c r="I41" s="128">
        <v>-21.509966243048154</v>
      </c>
      <c r="J41" s="131">
        <v>-24.822604470470125</v>
      </c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</row>
    <row r="42" spans="1:24" ht="16.5">
      <c r="A42" s="173" t="s">
        <v>75</v>
      </c>
      <c r="B42" s="197">
        <v>7759.0066361800009</v>
      </c>
      <c r="C42" s="197">
        <v>8249.2441433699987</v>
      </c>
      <c r="D42" s="197">
        <v>8145.9986575800003</v>
      </c>
      <c r="E42" s="197">
        <v>-213.41265465000288</v>
      </c>
      <c r="F42" s="197">
        <v>501.147517039999</v>
      </c>
      <c r="G42" s="128">
        <v>-2.5218162539680833</v>
      </c>
      <c r="H42" s="128">
        <v>15.142765306029872</v>
      </c>
      <c r="I42" s="128">
        <v>6.4680080955233876</v>
      </c>
      <c r="J42" s="131">
        <v>4.9876490580052888</v>
      </c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</row>
    <row r="43" spans="1:24" ht="16.5">
      <c r="A43" s="175"/>
      <c r="B43" s="200"/>
      <c r="C43" s="200"/>
      <c r="D43" s="200"/>
      <c r="E43" s="197"/>
      <c r="F43" s="197"/>
      <c r="G43" s="128"/>
      <c r="H43" s="201"/>
      <c r="I43" s="201"/>
      <c r="J43" s="20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</row>
    <row r="44" spans="1:24" ht="16.5">
      <c r="A44" s="173" t="s">
        <v>125</v>
      </c>
      <c r="B44" s="197">
        <v>55852.934628432158</v>
      </c>
      <c r="C44" s="197">
        <v>58732.726358597763</v>
      </c>
      <c r="D44" s="197">
        <v>58775.16218155434</v>
      </c>
      <c r="E44" s="197">
        <v>-415.98203882324742</v>
      </c>
      <c r="F44" s="197">
        <v>3149.6978376471379</v>
      </c>
      <c r="G44" s="128">
        <v>-0.70328169472148261</v>
      </c>
      <c r="H44" s="128">
        <v>7.2461822708669956</v>
      </c>
      <c r="I44" s="128">
        <v>5.6666538716218611</v>
      </c>
      <c r="J44" s="131">
        <v>5.2320036047570682</v>
      </c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</row>
    <row r="45" spans="1:24" ht="16.5">
      <c r="A45" s="173" t="s">
        <v>33</v>
      </c>
      <c r="B45" s="197">
        <v>47354.390132972032</v>
      </c>
      <c r="C45" s="197">
        <v>50739.012037581131</v>
      </c>
      <c r="D45" s="197">
        <v>50840.717671722145</v>
      </c>
      <c r="E45" s="197">
        <v>-185.04450640971481</v>
      </c>
      <c r="F45" s="197">
        <v>3682.569399379383</v>
      </c>
      <c r="G45" s="128">
        <v>-0.36337346034062534</v>
      </c>
      <c r="H45" s="128">
        <v>9.1277386845538047</v>
      </c>
      <c r="I45" s="128">
        <v>7.8258559145517808</v>
      </c>
      <c r="J45" s="131">
        <v>7.3622055504472428</v>
      </c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</row>
    <row r="46" spans="1:24">
      <c r="A46" s="174" t="s">
        <v>27</v>
      </c>
      <c r="B46" s="199">
        <v>38508.256952473937</v>
      </c>
      <c r="C46" s="199">
        <v>40343.37033879853</v>
      </c>
      <c r="D46" s="199">
        <v>40444.664024727419</v>
      </c>
      <c r="E46" s="198">
        <v>-61.538445520207461</v>
      </c>
      <c r="F46" s="198">
        <v>2006.3210165808414</v>
      </c>
      <c r="G46" s="129">
        <v>-0.1523043792740566</v>
      </c>
      <c r="H46" s="183">
        <v>5.9215195535512493</v>
      </c>
      <c r="I46" s="183">
        <v>5.2333735956515284</v>
      </c>
      <c r="J46" s="184">
        <v>5.0285503045317057</v>
      </c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</row>
    <row r="47" spans="1:24">
      <c r="A47" s="174" t="s">
        <v>34</v>
      </c>
      <c r="B47" s="199">
        <v>6678.1410271988998</v>
      </c>
      <c r="C47" s="199">
        <v>8016.3606096284002</v>
      </c>
      <c r="D47" s="199">
        <v>8011.4689511851357</v>
      </c>
      <c r="E47" s="198">
        <v>-102.66639735970057</v>
      </c>
      <c r="F47" s="198">
        <v>1460.4578523347009</v>
      </c>
      <c r="G47" s="129">
        <v>-1.2645160223181335</v>
      </c>
      <c r="H47" s="183">
        <v>26.05922226347765</v>
      </c>
      <c r="I47" s="183">
        <v>22.276990773084364</v>
      </c>
      <c r="J47" s="184">
        <v>19.965555063240274</v>
      </c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</row>
    <row r="48" spans="1:24">
      <c r="A48" s="174" t="s">
        <v>106</v>
      </c>
      <c r="B48" s="199">
        <v>2167.9921532991962</v>
      </c>
      <c r="C48" s="199">
        <v>2379.2810891541994</v>
      </c>
      <c r="D48" s="199">
        <v>2384.5846958095831</v>
      </c>
      <c r="E48" s="198">
        <v>-20.839663529806785</v>
      </c>
      <c r="F48" s="198">
        <v>215.7905304638366</v>
      </c>
      <c r="G48" s="129">
        <v>-0.86827562765341781</v>
      </c>
      <c r="H48" s="183">
        <v>15.506769953740829</v>
      </c>
      <c r="I48" s="183">
        <v>9.9741840608938048</v>
      </c>
      <c r="J48" s="184">
        <v>9.9904670863675307</v>
      </c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</row>
    <row r="49" spans="1:24" ht="16.5">
      <c r="A49" s="173" t="s">
        <v>29</v>
      </c>
      <c r="B49" s="197">
        <v>6819.4896177464352</v>
      </c>
      <c r="C49" s="197">
        <v>6384.2296968773344</v>
      </c>
      <c r="D49" s="197">
        <v>6342.5757082711934</v>
      </c>
      <c r="E49" s="197">
        <v>-218.70122544442893</v>
      </c>
      <c r="F49" s="197">
        <v>-472.49417840114802</v>
      </c>
      <c r="G49" s="128">
        <v>-3.3121840591288247</v>
      </c>
      <c r="H49" s="128">
        <v>-4.8108054939102942</v>
      </c>
      <c r="I49" s="128">
        <v>-6.8909611498969383</v>
      </c>
      <c r="J49" s="131">
        <v>-6.9933959314809044</v>
      </c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</row>
    <row r="50" spans="1:24" ht="16.5">
      <c r="A50" s="173" t="s">
        <v>30</v>
      </c>
      <c r="B50" s="197">
        <v>57.872747809999993</v>
      </c>
      <c r="C50" s="197">
        <v>50.638412289999991</v>
      </c>
      <c r="D50" s="197">
        <v>48.947308</v>
      </c>
      <c r="E50" s="197">
        <v>-1.3011434400000113</v>
      </c>
      <c r="F50" s="197">
        <v>-10.961942930000006</v>
      </c>
      <c r="G50" s="128">
        <v>-2.5051108383826204</v>
      </c>
      <c r="H50" s="128">
        <v>7.3588636658695492</v>
      </c>
      <c r="I50" s="128">
        <v>-17.795259281948034</v>
      </c>
      <c r="J50" s="131">
        <v>-15.42252640103213</v>
      </c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</row>
    <row r="51" spans="1:24" ht="16.5">
      <c r="A51" s="173" t="s">
        <v>31</v>
      </c>
      <c r="B51" s="197">
        <v>1621.1821299036997</v>
      </c>
      <c r="C51" s="197">
        <v>1558.8462118493001</v>
      </c>
      <c r="D51" s="197">
        <v>1542.921493561</v>
      </c>
      <c r="E51" s="197">
        <v>-10.935163529099327</v>
      </c>
      <c r="F51" s="197">
        <v>-49.415440401099204</v>
      </c>
      <c r="G51" s="128">
        <v>-0.69660423423378859</v>
      </c>
      <c r="H51" s="128">
        <v>4.4692984570359471</v>
      </c>
      <c r="I51" s="128">
        <v>-3.0725995569162166</v>
      </c>
      <c r="J51" s="131">
        <v>-4.8273808907175919</v>
      </c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</row>
    <row r="52" spans="1:24" ht="17.25" thickBot="1">
      <c r="A52" s="176" t="s">
        <v>35</v>
      </c>
      <c r="B52" s="203">
        <v>1076.14659153</v>
      </c>
      <c r="C52" s="203">
        <v>761.33901723999998</v>
      </c>
      <c r="D52" s="203">
        <v>733.86033102561805</v>
      </c>
      <c r="E52" s="203">
        <v>-153.02744875999997</v>
      </c>
      <c r="F52" s="203">
        <v>-312.24881084999993</v>
      </c>
      <c r="G52" s="132">
        <v>-16.735899056910512</v>
      </c>
      <c r="H52" s="132">
        <v>-20.4360515026153</v>
      </c>
      <c r="I52" s="132">
        <v>-29.08460795476006</v>
      </c>
      <c r="J52" s="133">
        <v>-31.806657494286171</v>
      </c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</row>
    <row r="53" spans="1:24"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6" spans="1:24">
      <c r="H56" s="151"/>
      <c r="I56" s="151"/>
      <c r="J56" s="151"/>
    </row>
    <row r="57" spans="1:24">
      <c r="H57" s="151"/>
      <c r="I57" s="151"/>
      <c r="J57" s="151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zoomScale="90" zoomScaleNormal="90" workbookViewId="0">
      <selection activeCell="B17" sqref="B17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</cols>
  <sheetData>
    <row r="1" spans="1:6" ht="15.75" thickBot="1">
      <c r="A1" s="32" t="s">
        <v>111</v>
      </c>
    </row>
    <row r="2" spans="1:6" ht="17.25" thickBot="1">
      <c r="A2" s="51" t="s">
        <v>36</v>
      </c>
      <c r="B2" s="137">
        <v>43951</v>
      </c>
      <c r="C2" s="204">
        <v>43981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4.25</v>
      </c>
      <c r="C4" s="102">
        <v>4.25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8</v>
      </c>
      <c r="C6" s="102">
        <v>8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9</v>
      </c>
      <c r="C8" s="102">
        <v>9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8.1060900711997466</v>
      </c>
      <c r="C10" s="102">
        <v>7.53</v>
      </c>
      <c r="D10" s="139"/>
    </row>
    <row r="11" spans="1:6" ht="15.75">
      <c r="A11" s="52"/>
      <c r="B11" s="102"/>
      <c r="C11" s="102"/>
      <c r="D11" s="139"/>
    </row>
    <row r="12" spans="1:6" ht="15.75">
      <c r="A12" s="52" t="s">
        <v>41</v>
      </c>
      <c r="B12" s="102">
        <v>4.616928202240512</v>
      </c>
      <c r="C12" s="102">
        <v>4.22</v>
      </c>
      <c r="D12" s="139"/>
    </row>
    <row r="13" spans="1:6" ht="16.5" thickBot="1">
      <c r="A13" s="52"/>
      <c r="B13" s="83"/>
      <c r="C13" s="83"/>
    </row>
    <row r="14" spans="1:6" ht="17.25" thickBot="1">
      <c r="A14" s="51" t="s">
        <v>118</v>
      </c>
      <c r="B14" s="137">
        <f>B2</f>
        <v>43951</v>
      </c>
      <c r="C14" s="204">
        <f>C2</f>
        <v>43981</v>
      </c>
    </row>
    <row r="15" spans="1:6" ht="15.75">
      <c r="A15" s="52"/>
      <c r="B15" s="83"/>
      <c r="C15" s="83"/>
    </row>
    <row r="16" spans="1:6" ht="15.75">
      <c r="A16" s="52" t="s">
        <v>117</v>
      </c>
      <c r="B16" s="134">
        <v>35548.506967660003</v>
      </c>
      <c r="C16" s="134">
        <v>33743.211187170004</v>
      </c>
      <c r="D16" s="136"/>
      <c r="E16" s="136"/>
      <c r="F16" s="136"/>
    </row>
    <row r="17" spans="1:5" ht="15.75">
      <c r="A17" s="52" t="s">
        <v>46</v>
      </c>
      <c r="B17" s="134">
        <v>2574.5636295500008</v>
      </c>
      <c r="C17" s="134">
        <v>-1805.2670005699911</v>
      </c>
      <c r="E17" s="224"/>
    </row>
    <row r="18" spans="1:5" ht="16.5" thickBot="1">
      <c r="A18" s="52"/>
      <c r="B18" s="102"/>
      <c r="C18" s="102"/>
    </row>
    <row r="19" spans="1:5" ht="17.25" thickBot="1">
      <c r="A19" s="51" t="s">
        <v>108</v>
      </c>
      <c r="B19" s="137">
        <f>B2</f>
        <v>43951</v>
      </c>
      <c r="C19" s="204">
        <f>C2</f>
        <v>43981</v>
      </c>
    </row>
    <row r="20" spans="1:5" ht="15.75">
      <c r="A20" s="52"/>
      <c r="B20" s="83"/>
      <c r="C20" s="83"/>
    </row>
    <row r="21" spans="1:5" ht="16.5">
      <c r="A21" s="53" t="s">
        <v>112</v>
      </c>
      <c r="B21" s="207">
        <v>18.127050000000001</v>
      </c>
      <c r="C21" s="207">
        <v>17.5366</v>
      </c>
    </row>
    <row r="22" spans="1:5" ht="15.75">
      <c r="A22" s="52" t="s">
        <v>115</v>
      </c>
      <c r="B22" s="207">
        <v>5.516617430856096E-2</v>
      </c>
      <c r="C22" s="207">
        <f t="shared" ref="C22:C24" si="0">1/C21</f>
        <v>5.7023596364175498E-2</v>
      </c>
      <c r="E22" s="139"/>
    </row>
    <row r="23" spans="1:5" ht="16.5">
      <c r="A23" s="53" t="s">
        <v>113</v>
      </c>
      <c r="B23" s="207">
        <v>22.5869</v>
      </c>
      <c r="C23" s="207">
        <v>21.631599999999999</v>
      </c>
    </row>
    <row r="24" spans="1:5" ht="15.75">
      <c r="A24" s="52" t="s">
        <v>116</v>
      </c>
      <c r="B24" s="207">
        <v>4.427345053991473E-2</v>
      </c>
      <c r="C24" s="207">
        <f t="shared" si="0"/>
        <v>4.6228665470885187E-2</v>
      </c>
    </row>
    <row r="25" spans="1:5" ht="16.5">
      <c r="A25" s="53" t="s">
        <v>47</v>
      </c>
      <c r="B25" s="207">
        <v>5.8766499999999997</v>
      </c>
      <c r="C25" s="207">
        <v>6.1135000000000002</v>
      </c>
    </row>
    <row r="26" spans="1:5" ht="15.75">
      <c r="A26" s="52" t="s">
        <v>114</v>
      </c>
      <c r="B26" s="207">
        <v>0.17016497494320745</v>
      </c>
      <c r="C26" s="207">
        <f t="shared" ref="C26" si="1">1/C25</f>
        <v>0.16357242168970312</v>
      </c>
    </row>
    <row r="27" spans="1:5" ht="16.5">
      <c r="A27" s="53" t="s">
        <v>48</v>
      </c>
      <c r="B27" s="207">
        <v>19.686499999999999</v>
      </c>
      <c r="C27" s="207">
        <v>19.453600000000002</v>
      </c>
    </row>
    <row r="28" spans="1:5" ht="15.75">
      <c r="A28" s="52" t="s">
        <v>49</v>
      </c>
      <c r="B28" s="207">
        <v>5.0796230919665765E-2</v>
      </c>
      <c r="C28" s="207">
        <f t="shared" ref="C28" si="2">1/C27</f>
        <v>5.1404367315047085E-2</v>
      </c>
    </row>
    <row r="29" spans="1:5" ht="17.25" thickBot="1">
      <c r="A29" s="53"/>
      <c r="B29" s="83"/>
      <c r="C29" s="83"/>
    </row>
    <row r="30" spans="1:5" ht="17.25" thickBot="1">
      <c r="A30" s="51" t="s">
        <v>42</v>
      </c>
      <c r="B30" s="137">
        <f>B2</f>
        <v>43951</v>
      </c>
      <c r="C30" s="204">
        <f>C2</f>
        <v>43981</v>
      </c>
    </row>
    <row r="31" spans="1:5" ht="15.75">
      <c r="A31" s="52"/>
      <c r="B31" s="84"/>
      <c r="C31" s="84"/>
    </row>
    <row r="32" spans="1:5" ht="15.75">
      <c r="A32" s="52" t="s">
        <v>43</v>
      </c>
      <c r="B32" s="16">
        <v>1.6</v>
      </c>
      <c r="C32" s="16">
        <v>2.1</v>
      </c>
    </row>
    <row r="33" spans="1:4" ht="15.75">
      <c r="A33" s="52" t="s">
        <v>44</v>
      </c>
      <c r="B33" s="16">
        <v>0.7</v>
      </c>
      <c r="C33" s="16">
        <v>0.7</v>
      </c>
      <c r="D33" s="135"/>
    </row>
    <row r="34" spans="1:4" ht="16.5" thickBot="1">
      <c r="A34" s="54" t="s">
        <v>45</v>
      </c>
      <c r="B34" s="85">
        <v>-0.34253538649478799</v>
      </c>
      <c r="C34" s="85">
        <v>0.4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zoomScale="90" zoomScaleNormal="90" workbookViewId="0">
      <selection activeCell="L31" sqref="L31"/>
    </sheetView>
  </sheetViews>
  <sheetFormatPr defaultRowHeight="15"/>
  <cols>
    <col min="1" max="3" width="9.140625" style="222"/>
    <col min="4" max="4" width="10.85546875" style="222" customWidth="1"/>
    <col min="5" max="16384" width="9.140625" style="222"/>
  </cols>
  <sheetData>
    <row r="1" spans="2:11">
      <c r="B1" s="220" t="s">
        <v>119</v>
      </c>
      <c r="C1" s="221"/>
      <c r="D1" s="221"/>
      <c r="E1" s="221"/>
      <c r="F1" s="221"/>
      <c r="G1" s="221"/>
      <c r="H1" s="221"/>
      <c r="I1" s="221"/>
      <c r="J1" s="221"/>
      <c r="K1" s="221"/>
    </row>
    <row r="18" spans="2:16">
      <c r="B18" s="220" t="s">
        <v>120</v>
      </c>
      <c r="D18" s="221"/>
      <c r="E18" s="221"/>
      <c r="F18" s="221"/>
      <c r="G18" s="221"/>
      <c r="H18" s="221"/>
      <c r="I18" s="221"/>
      <c r="J18" s="221"/>
      <c r="K18" s="221"/>
      <c r="L18" s="221"/>
      <c r="M18" s="221"/>
    </row>
    <row r="20" spans="2:16">
      <c r="P20" s="222" t="s">
        <v>109</v>
      </c>
    </row>
    <row r="35" spans="1:16">
      <c r="A35" s="223" t="s">
        <v>97</v>
      </c>
    </row>
    <row r="36" spans="1:16">
      <c r="A36" s="223" t="s">
        <v>128</v>
      </c>
    </row>
    <row r="44" spans="1:16">
      <c r="A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</row>
    <row r="46" spans="1:16">
      <c r="P46" s="222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abSelected="1" zoomScale="80" zoomScaleNormal="80" workbookViewId="0">
      <selection activeCell="K16" sqref="K16"/>
    </sheetView>
  </sheetViews>
  <sheetFormatPr defaultRowHeight="12.75"/>
  <cols>
    <col min="1" max="1" width="52.42578125" style="104" customWidth="1"/>
    <col min="2" max="10" width="12.140625" style="104" customWidth="1"/>
    <col min="11" max="11" width="11.140625" style="151" customWidth="1"/>
    <col min="12" max="23" width="5.5703125" style="151" customWidth="1"/>
    <col min="24" max="27" width="5.5703125" style="104" customWidth="1"/>
    <col min="28" max="16384" width="9.140625" style="104"/>
  </cols>
  <sheetData>
    <row r="1" spans="1:27" ht="20.25" thickBot="1">
      <c r="A1" s="282" t="s">
        <v>98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27" ht="19.5" customHeight="1">
      <c r="A2" s="284" t="s">
        <v>123</v>
      </c>
      <c r="B2" s="285"/>
      <c r="C2" s="285"/>
      <c r="D2" s="285"/>
      <c r="E2" s="285"/>
      <c r="F2" s="285"/>
      <c r="G2" s="285"/>
      <c r="H2" s="285"/>
      <c r="I2" s="285"/>
      <c r="J2" s="286"/>
    </row>
    <row r="3" spans="1:27" ht="19.5" customHeight="1">
      <c r="A3" s="287"/>
      <c r="B3" s="288"/>
      <c r="C3" s="288"/>
      <c r="D3" s="288"/>
      <c r="E3" s="288"/>
      <c r="F3" s="288"/>
      <c r="G3" s="288"/>
      <c r="H3" s="288"/>
      <c r="I3" s="288"/>
      <c r="J3" s="289"/>
    </row>
    <row r="4" spans="1:27" ht="16.5">
      <c r="A4" s="114"/>
      <c r="B4" s="278" t="s">
        <v>95</v>
      </c>
      <c r="C4" s="280"/>
      <c r="D4" s="279"/>
      <c r="E4" s="278" t="s">
        <v>1</v>
      </c>
      <c r="F4" s="279"/>
      <c r="G4" s="115" t="s">
        <v>2</v>
      </c>
      <c r="H4" s="278" t="s">
        <v>93</v>
      </c>
      <c r="I4" s="280"/>
      <c r="J4" s="281"/>
    </row>
    <row r="5" spans="1:27" ht="17.25" thickBot="1">
      <c r="A5" s="116"/>
      <c r="B5" s="165">
        <v>43615</v>
      </c>
      <c r="C5" s="147">
        <v>43951</v>
      </c>
      <c r="D5" s="147">
        <v>43981</v>
      </c>
      <c r="E5" s="148" t="s">
        <v>4</v>
      </c>
      <c r="F5" s="140" t="s">
        <v>5</v>
      </c>
      <c r="G5" s="148" t="s">
        <v>4</v>
      </c>
      <c r="H5" s="205">
        <v>43918</v>
      </c>
      <c r="I5" s="205">
        <v>43951</v>
      </c>
      <c r="J5" s="206">
        <v>43981</v>
      </c>
    </row>
    <row r="6" spans="1:27" ht="17.25" thickTop="1">
      <c r="A6" s="119" t="s">
        <v>50</v>
      </c>
      <c r="B6" s="225">
        <v>34656.78993500123</v>
      </c>
      <c r="C6" s="177">
        <v>39017.725941456418</v>
      </c>
      <c r="D6" s="177">
        <v>35392.847727631604</v>
      </c>
      <c r="E6" s="177">
        <v>-3624.8782138248134</v>
      </c>
      <c r="F6" s="177">
        <v>736.05779263037402</v>
      </c>
      <c r="G6" s="177">
        <v>-9.2903369593187222</v>
      </c>
      <c r="H6" s="177">
        <v>6.9478861670089884</v>
      </c>
      <c r="I6" s="177">
        <v>12.300633827469667</v>
      </c>
      <c r="J6" s="227">
        <v>2.1238487292413595</v>
      </c>
      <c r="X6" s="151"/>
      <c r="Y6" s="151"/>
      <c r="Z6" s="151"/>
      <c r="AA6" s="151"/>
    </row>
    <row r="7" spans="1:27" ht="16.5">
      <c r="A7" s="119" t="s">
        <v>51</v>
      </c>
      <c r="B7" s="179">
        <v>34116.821711371173</v>
      </c>
      <c r="C7" s="177">
        <v>34811.862003686416</v>
      </c>
      <c r="D7" s="177">
        <v>33530.579190161603</v>
      </c>
      <c r="E7" s="177">
        <v>-1281.2828135248128</v>
      </c>
      <c r="F7" s="177">
        <v>-586.24252120956953</v>
      </c>
      <c r="G7" s="177">
        <v>-3.6805925905058672</v>
      </c>
      <c r="H7" s="177">
        <v>-2.7593948252009142</v>
      </c>
      <c r="I7" s="177">
        <v>1.697225134481755</v>
      </c>
      <c r="J7" s="227">
        <v>-1.7183386136293421</v>
      </c>
      <c r="X7" s="151"/>
      <c r="Y7" s="151"/>
      <c r="Z7" s="151"/>
      <c r="AA7" s="151"/>
    </row>
    <row r="8" spans="1:27" ht="16.5">
      <c r="A8" s="107" t="s">
        <v>52</v>
      </c>
      <c r="B8" s="183">
        <v>12203.1351894</v>
      </c>
      <c r="C8" s="181">
        <v>15407.174225140001</v>
      </c>
      <c r="D8" s="181">
        <v>12504.58390086</v>
      </c>
      <c r="E8" s="181">
        <v>-2902.5903242800014</v>
      </c>
      <c r="F8" s="181">
        <v>301.44871145999969</v>
      </c>
      <c r="G8" s="181">
        <v>-18.839212706141936</v>
      </c>
      <c r="H8" s="181">
        <v>36.131862055828265</v>
      </c>
      <c r="I8" s="181">
        <v>28.757073010211116</v>
      </c>
      <c r="J8" s="228">
        <v>2.4702562643233392</v>
      </c>
      <c r="X8" s="151"/>
      <c r="Y8" s="151"/>
      <c r="Z8" s="151"/>
      <c r="AA8" s="151"/>
    </row>
    <row r="9" spans="1:27" ht="16.5">
      <c r="A9" s="107" t="s">
        <v>53</v>
      </c>
      <c r="B9" s="183">
        <v>21775.243649569999</v>
      </c>
      <c r="C9" s="181">
        <v>19254.872178850001</v>
      </c>
      <c r="D9" s="181">
        <v>20866.229545759994</v>
      </c>
      <c r="E9" s="181">
        <v>1611.3573669099933</v>
      </c>
      <c r="F9" s="181">
        <v>-909.0141038100046</v>
      </c>
      <c r="G9" s="181">
        <v>8.3685695336889694</v>
      </c>
      <c r="H9" s="181">
        <v>-23.114951498714149</v>
      </c>
      <c r="I9" s="181">
        <v>-13.018118550087408</v>
      </c>
      <c r="J9" s="228">
        <v>-4.1745301152024297</v>
      </c>
      <c r="X9" s="151"/>
      <c r="Y9" s="151"/>
      <c r="Z9" s="151"/>
      <c r="AA9" s="151"/>
    </row>
    <row r="10" spans="1:27" ht="16.5">
      <c r="A10" s="107" t="s">
        <v>54</v>
      </c>
      <c r="B10" s="183">
        <v>138.44287240117603</v>
      </c>
      <c r="C10" s="181">
        <v>149.81559969641268</v>
      </c>
      <c r="D10" s="181">
        <v>159.76574354161153</v>
      </c>
      <c r="E10" s="181">
        <v>9.950143845198852</v>
      </c>
      <c r="F10" s="181">
        <v>21.322871140435495</v>
      </c>
      <c r="G10" s="181">
        <v>6.6415939764362832</v>
      </c>
      <c r="H10" s="181">
        <v>-32.952742319398624</v>
      </c>
      <c r="I10" s="181">
        <v>16.897545334648484</v>
      </c>
      <c r="J10" s="228">
        <v>15.401927719793804</v>
      </c>
      <c r="X10" s="151"/>
      <c r="Y10" s="151"/>
      <c r="Z10" s="151"/>
      <c r="AA10" s="151"/>
    </row>
    <row r="11" spans="1:27" ht="16.5">
      <c r="A11" s="107" t="s">
        <v>94</v>
      </c>
      <c r="B11" s="183">
        <v>0</v>
      </c>
      <c r="C11" s="181">
        <v>0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228">
        <v>0</v>
      </c>
      <c r="X11" s="151"/>
      <c r="Y11" s="151"/>
      <c r="Z11" s="151"/>
      <c r="AA11" s="151"/>
    </row>
    <row r="12" spans="1:27" ht="16.5">
      <c r="A12" s="119" t="s">
        <v>55</v>
      </c>
      <c r="B12" s="179">
        <v>539.9682236300589</v>
      </c>
      <c r="C12" s="177">
        <v>4205.863937770001</v>
      </c>
      <c r="D12" s="177">
        <v>1862.2685374700034</v>
      </c>
      <c r="E12" s="177">
        <v>-2343.5954002999979</v>
      </c>
      <c r="F12" s="177">
        <v>1322.3003138399445</v>
      </c>
      <c r="G12" s="177">
        <v>-55.722092653872195</v>
      </c>
      <c r="H12" s="177">
        <v>210.98088998495433</v>
      </c>
      <c r="I12" s="177">
        <v>719.68455612524792</v>
      </c>
      <c r="J12" s="227">
        <v>244.88483876893355</v>
      </c>
      <c r="X12" s="151"/>
      <c r="Y12" s="151"/>
      <c r="Z12" s="151"/>
      <c r="AA12" s="151"/>
    </row>
    <row r="13" spans="1:27" ht="16.5">
      <c r="A13" s="107" t="s">
        <v>56</v>
      </c>
      <c r="B13" s="183">
        <v>469.95641528005888</v>
      </c>
      <c r="C13" s="181">
        <v>213.23069802999999</v>
      </c>
      <c r="D13" s="181">
        <v>75.700726400003234</v>
      </c>
      <c r="E13" s="181">
        <v>-137.52997162999674</v>
      </c>
      <c r="F13" s="181">
        <v>-394.25568888005563</v>
      </c>
      <c r="G13" s="181">
        <v>-64.498204480223251</v>
      </c>
      <c r="H13" s="181">
        <v>210.15912213762419</v>
      </c>
      <c r="I13" s="181">
        <v>-52.396400404717738</v>
      </c>
      <c r="J13" s="228">
        <v>-83.89196871482406</v>
      </c>
      <c r="X13" s="151"/>
      <c r="Y13" s="151"/>
      <c r="Z13" s="151"/>
      <c r="AA13" s="151"/>
    </row>
    <row r="14" spans="1:27" ht="16.5">
      <c r="A14" s="107" t="s">
        <v>57</v>
      </c>
      <c r="B14" s="183">
        <v>0</v>
      </c>
      <c r="C14" s="183">
        <v>3905.3596982800004</v>
      </c>
      <c r="D14" s="183">
        <v>1698.1516347300001</v>
      </c>
      <c r="E14" s="183">
        <v>-2207.2080635500006</v>
      </c>
      <c r="F14" s="183">
        <v>1698.1516347300001</v>
      </c>
      <c r="G14" s="183">
        <v>-56.517407718477237</v>
      </c>
      <c r="H14" s="183">
        <v>223.98232873262407</v>
      </c>
      <c r="I14" s="183">
        <v>0</v>
      </c>
      <c r="J14" s="184">
        <v>0</v>
      </c>
      <c r="X14" s="151"/>
      <c r="Y14" s="151"/>
      <c r="Z14" s="151"/>
      <c r="AA14" s="151"/>
    </row>
    <row r="15" spans="1:27" ht="16.5">
      <c r="A15" s="107" t="s">
        <v>58</v>
      </c>
      <c r="B15" s="183">
        <v>70.011808349999995</v>
      </c>
      <c r="C15" s="181">
        <v>87.273541460000004</v>
      </c>
      <c r="D15" s="181">
        <v>88.416176340000007</v>
      </c>
      <c r="E15" s="181">
        <v>1.1426348800000028</v>
      </c>
      <c r="F15" s="181">
        <v>18.404367990000011</v>
      </c>
      <c r="G15" s="181">
        <v>1.3092569189754926</v>
      </c>
      <c r="H15" s="181">
        <v>34.977333337752071</v>
      </c>
      <c r="I15" s="181">
        <v>33.900625706164107</v>
      </c>
      <c r="J15" s="228">
        <v>26.287519810934896</v>
      </c>
      <c r="X15" s="151"/>
      <c r="Y15" s="151"/>
      <c r="Z15" s="151"/>
      <c r="AA15" s="151"/>
    </row>
    <row r="16" spans="1:27" ht="16.5">
      <c r="A16" s="120"/>
      <c r="B16" s="183"/>
      <c r="C16" s="181"/>
      <c r="D16" s="181"/>
      <c r="E16" s="181"/>
      <c r="F16" s="181"/>
      <c r="G16" s="181"/>
      <c r="H16" s="181"/>
      <c r="I16" s="181"/>
      <c r="J16" s="228"/>
      <c r="X16" s="151"/>
      <c r="Y16" s="151"/>
      <c r="Z16" s="151"/>
      <c r="AA16" s="151"/>
    </row>
    <row r="17" spans="1:27" ht="16.5">
      <c r="A17" s="119" t="s">
        <v>59</v>
      </c>
      <c r="B17" s="179">
        <v>34656.772919731178</v>
      </c>
      <c r="C17" s="177">
        <v>39017.785518496406</v>
      </c>
      <c r="D17" s="177">
        <v>35392.930846061616</v>
      </c>
      <c r="E17" s="177">
        <v>-3624.8546724347907</v>
      </c>
      <c r="F17" s="177">
        <v>736.15792633043748</v>
      </c>
      <c r="G17" s="177">
        <v>-9.2902624386933041</v>
      </c>
      <c r="H17" s="177">
        <v>6.9481166076349297</v>
      </c>
      <c r="I17" s="177">
        <v>12.300860299258872</v>
      </c>
      <c r="J17" s="227">
        <v>2.1241387016484765</v>
      </c>
      <c r="X17" s="151"/>
      <c r="Y17" s="151"/>
      <c r="Z17" s="151"/>
      <c r="AA17" s="151"/>
    </row>
    <row r="18" spans="1:27" ht="16.5">
      <c r="A18" s="119" t="s">
        <v>60</v>
      </c>
      <c r="B18" s="179">
        <v>8240.6696855999999</v>
      </c>
      <c r="C18" s="177">
        <v>10262.110466780001</v>
      </c>
      <c r="D18" s="177">
        <v>10167.707831869999</v>
      </c>
      <c r="E18" s="177">
        <v>-94.402634910002234</v>
      </c>
      <c r="F18" s="177">
        <v>1927.0381462699988</v>
      </c>
      <c r="G18" s="177">
        <v>-0.91991442906017085</v>
      </c>
      <c r="H18" s="177">
        <v>-21.551760080901616</v>
      </c>
      <c r="I18" s="177">
        <v>28.246396644303161</v>
      </c>
      <c r="J18" s="227">
        <v>23.384484754162216</v>
      </c>
      <c r="X18" s="151"/>
      <c r="Y18" s="151"/>
      <c r="Z18" s="151"/>
      <c r="AA18" s="151"/>
    </row>
    <row r="19" spans="1:27" ht="16.5">
      <c r="A19" s="107" t="s">
        <v>61</v>
      </c>
      <c r="B19" s="183">
        <v>4132.0468559899991</v>
      </c>
      <c r="C19" s="181">
        <v>4367.1479329000003</v>
      </c>
      <c r="D19" s="181">
        <v>4622.7718588499993</v>
      </c>
      <c r="E19" s="181">
        <v>255.62392594999892</v>
      </c>
      <c r="F19" s="181">
        <v>490.72500286000013</v>
      </c>
      <c r="G19" s="181">
        <v>5.8533379193374913</v>
      </c>
      <c r="H19" s="181">
        <v>2.5045911225965369</v>
      </c>
      <c r="I19" s="181">
        <v>6.9975835918228597</v>
      </c>
      <c r="J19" s="228">
        <v>11.876075464841932</v>
      </c>
      <c r="X19" s="151"/>
      <c r="Y19" s="151"/>
      <c r="Z19" s="151"/>
      <c r="AA19" s="151"/>
    </row>
    <row r="20" spans="1:27" ht="16.5">
      <c r="A20" s="107" t="s">
        <v>62</v>
      </c>
      <c r="B20" s="183">
        <v>4108.6228296100007</v>
      </c>
      <c r="C20" s="183">
        <v>5894.9625338800006</v>
      </c>
      <c r="D20" s="183">
        <v>5544.9359730199994</v>
      </c>
      <c r="E20" s="183">
        <v>-350.02656086000115</v>
      </c>
      <c r="F20" s="183">
        <v>1436.3131434099987</v>
      </c>
      <c r="G20" s="183">
        <v>-5.9377232484227136</v>
      </c>
      <c r="H20" s="183">
        <v>-37.606485821619742</v>
      </c>
      <c r="I20" s="183">
        <v>50.368978427948207</v>
      </c>
      <c r="J20" s="184">
        <v>34.958505634997323</v>
      </c>
      <c r="X20" s="151"/>
      <c r="Y20" s="151"/>
      <c r="Z20" s="151"/>
      <c r="AA20" s="151"/>
    </row>
    <row r="21" spans="1:27" ht="16.5">
      <c r="A21" s="107" t="s">
        <v>63</v>
      </c>
      <c r="B21" s="183">
        <v>15132.31153391</v>
      </c>
      <c r="C21" s="181">
        <v>19480.517117750001</v>
      </c>
      <c r="D21" s="181">
        <v>15154.996017150002</v>
      </c>
      <c r="E21" s="181">
        <v>-4325.521100599999</v>
      </c>
      <c r="F21" s="181">
        <v>22.68448324000201</v>
      </c>
      <c r="G21" s="181">
        <v>-22.20434434288569</v>
      </c>
      <c r="H21" s="181">
        <v>36.256829358505883</v>
      </c>
      <c r="I21" s="181">
        <v>18.002346236069243</v>
      </c>
      <c r="J21" s="228">
        <v>0.149907588071855</v>
      </c>
      <c r="X21" s="151"/>
      <c r="Y21" s="151"/>
      <c r="Z21" s="151"/>
      <c r="AA21" s="151"/>
    </row>
    <row r="22" spans="1:27" ht="16.5">
      <c r="A22" s="119" t="s">
        <v>64</v>
      </c>
      <c r="B22" s="179">
        <v>6265.9455740300009</v>
      </c>
      <c r="C22" s="179">
        <v>8357.7311013899998</v>
      </c>
      <c r="D22" s="179">
        <v>4284.0659876</v>
      </c>
      <c r="E22" s="179">
        <v>-4073.6651137899999</v>
      </c>
      <c r="F22" s="179">
        <v>-1981.8795864300009</v>
      </c>
      <c r="G22" s="179">
        <v>-48.74127995231261</v>
      </c>
      <c r="H22" s="179">
        <v>46.155179044737991</v>
      </c>
      <c r="I22" s="179">
        <v>4.5276073917956694</v>
      </c>
      <c r="J22" s="180">
        <v>-31.629377609728209</v>
      </c>
      <c r="X22" s="151"/>
      <c r="Y22" s="151"/>
      <c r="Z22" s="151"/>
      <c r="AA22" s="151"/>
    </row>
    <row r="23" spans="1:27" ht="16.5">
      <c r="A23" s="121" t="s">
        <v>104</v>
      </c>
      <c r="B23" s="179">
        <v>8866.3659598799986</v>
      </c>
      <c r="C23" s="179">
        <v>11122.786016360002</v>
      </c>
      <c r="D23" s="179">
        <v>10870.930029550002</v>
      </c>
      <c r="E23" s="179">
        <v>-251.8559868100001</v>
      </c>
      <c r="F23" s="179">
        <v>2004.5640696700029</v>
      </c>
      <c r="G23" s="179">
        <v>-2.2643246614612309</v>
      </c>
      <c r="H23" s="179">
        <v>29.996499677255429</v>
      </c>
      <c r="I23" s="179">
        <v>30.658502731521878</v>
      </c>
      <c r="J23" s="180">
        <v>22.608632203324191</v>
      </c>
      <c r="X23" s="151"/>
      <c r="Y23" s="151"/>
      <c r="Z23" s="151"/>
      <c r="AA23" s="151"/>
    </row>
    <row r="24" spans="1:27" ht="16.5">
      <c r="A24" s="121" t="s">
        <v>65</v>
      </c>
      <c r="B24" s="179">
        <v>2948.0043229743906</v>
      </c>
      <c r="C24" s="226">
        <v>3612.703282766628</v>
      </c>
      <c r="D24" s="226">
        <v>3495.0265937581244</v>
      </c>
      <c r="E24" s="226">
        <v>-117.67668900850367</v>
      </c>
      <c r="F24" s="226">
        <v>547.0222707837338</v>
      </c>
      <c r="G24" s="226">
        <v>-3.2573029058280696</v>
      </c>
      <c r="H24" s="226">
        <v>23.068666221888904</v>
      </c>
      <c r="I24" s="226">
        <v>26.372356837700849</v>
      </c>
      <c r="J24" s="180">
        <v>18.555680753948664</v>
      </c>
      <c r="X24" s="151"/>
      <c r="Y24" s="151"/>
      <c r="Z24" s="151"/>
      <c r="AA24" s="151"/>
    </row>
    <row r="25" spans="1:27" ht="16.5">
      <c r="A25" s="121" t="s">
        <v>103</v>
      </c>
      <c r="B25" s="179">
        <v>9098.0075139300006</v>
      </c>
      <c r="C25" s="179">
        <v>6524.1673363099899</v>
      </c>
      <c r="D25" s="179">
        <v>7469.3612030500017</v>
      </c>
      <c r="E25" s="179">
        <v>945.1938667400118</v>
      </c>
      <c r="F25" s="179">
        <v>-1628.646310879999</v>
      </c>
      <c r="G25" s="179">
        <v>14.487578537104255</v>
      </c>
      <c r="H25" s="179">
        <v>-9.7083112100310558</v>
      </c>
      <c r="I25" s="179">
        <v>-19.030439538048171</v>
      </c>
      <c r="J25" s="180">
        <v>-17.901131741058379</v>
      </c>
      <c r="X25" s="151"/>
      <c r="Y25" s="151"/>
      <c r="Z25" s="151"/>
      <c r="AA25" s="151"/>
    </row>
    <row r="26" spans="1:27" ht="17.25" thickBot="1">
      <c r="A26" s="127" t="s">
        <v>66</v>
      </c>
      <c r="B26" s="187">
        <v>-762.22013668321472</v>
      </c>
      <c r="C26" s="187">
        <v>-861.71268511021538</v>
      </c>
      <c r="D26" s="187">
        <v>-894.16079976651258</v>
      </c>
      <c r="E26" s="187">
        <v>-32.448114656297207</v>
      </c>
      <c r="F26" s="187">
        <v>-131.94066308329786</v>
      </c>
      <c r="G26" s="187">
        <v>3.7655375413380341</v>
      </c>
      <c r="H26" s="187">
        <v>162.91294146786953</v>
      </c>
      <c r="I26" s="187">
        <v>26.201003489792484</v>
      </c>
      <c r="J26" s="188">
        <v>17.310046892415485</v>
      </c>
      <c r="X26" s="151"/>
      <c r="Y26" s="151"/>
      <c r="Z26" s="151"/>
      <c r="AA26" s="151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84" t="s">
        <v>102</v>
      </c>
      <c r="B29" s="285"/>
      <c r="C29" s="285"/>
      <c r="D29" s="285"/>
      <c r="E29" s="285"/>
      <c r="F29" s="285"/>
      <c r="G29" s="285"/>
      <c r="H29" s="285"/>
      <c r="I29" s="285"/>
      <c r="J29" s="286"/>
    </row>
    <row r="30" spans="1:27" ht="19.5" customHeight="1">
      <c r="A30" s="287"/>
      <c r="B30" s="288"/>
      <c r="C30" s="288"/>
      <c r="D30" s="288"/>
      <c r="E30" s="288"/>
      <c r="F30" s="288"/>
      <c r="G30" s="288"/>
      <c r="H30" s="288"/>
      <c r="I30" s="288"/>
      <c r="J30" s="289"/>
    </row>
    <row r="31" spans="1:27" ht="16.5">
      <c r="A31" s="142"/>
      <c r="B31" s="278" t="str">
        <f>B4</f>
        <v>N$ Million</v>
      </c>
      <c r="C31" s="280"/>
      <c r="D31" s="279"/>
      <c r="E31" s="278" t="s">
        <v>1</v>
      </c>
      <c r="F31" s="279"/>
      <c r="G31" s="146" t="s">
        <v>2</v>
      </c>
      <c r="H31" s="278" t="str">
        <f>H4</f>
        <v>Annual percentage change</v>
      </c>
      <c r="I31" s="280"/>
      <c r="J31" s="281"/>
    </row>
    <row r="32" spans="1:27" ht="17.25" thickBot="1">
      <c r="A32" s="143"/>
      <c r="B32" s="148">
        <f>B5</f>
        <v>43615</v>
      </c>
      <c r="C32" s="148">
        <f>C5</f>
        <v>43951</v>
      </c>
      <c r="D32" s="117">
        <f>D5</f>
        <v>43981</v>
      </c>
      <c r="E32" s="148" t="s">
        <v>4</v>
      </c>
      <c r="F32" s="140" t="s">
        <v>5</v>
      </c>
      <c r="G32" s="148" t="s">
        <v>4</v>
      </c>
      <c r="H32" s="118">
        <f>H5</f>
        <v>43918</v>
      </c>
      <c r="I32" s="149">
        <f>I5</f>
        <v>43951</v>
      </c>
      <c r="J32" s="138">
        <f>J5</f>
        <v>43981</v>
      </c>
    </row>
    <row r="33" spans="1:27" ht="17.25" thickTop="1">
      <c r="A33" s="144" t="s">
        <v>50</v>
      </c>
      <c r="B33" s="229">
        <v>154875.89139892135</v>
      </c>
      <c r="C33" s="230">
        <v>164240.26939491666</v>
      </c>
      <c r="D33" s="230">
        <v>164192.16535263497</v>
      </c>
      <c r="E33" s="230">
        <v>-48.104042281687725</v>
      </c>
      <c r="F33" s="230">
        <v>9316.2739537136222</v>
      </c>
      <c r="G33" s="229">
        <v>-2.9288823294621125E-2</v>
      </c>
      <c r="H33" s="230">
        <v>6.2115732746942882</v>
      </c>
      <c r="I33" s="230">
        <v>7.6553419462588295</v>
      </c>
      <c r="J33" s="232">
        <v>6.0153157922540998</v>
      </c>
      <c r="X33" s="151"/>
      <c r="Y33" s="151"/>
      <c r="Z33" s="151"/>
      <c r="AA33" s="151"/>
    </row>
    <row r="34" spans="1:27" ht="16.5">
      <c r="A34" s="121" t="s">
        <v>51</v>
      </c>
      <c r="B34" s="230">
        <v>19934.800244100352</v>
      </c>
      <c r="C34" s="230">
        <v>23486.318429524516</v>
      </c>
      <c r="D34" s="230">
        <v>23772.201236903973</v>
      </c>
      <c r="E34" s="230">
        <v>285.88280737945752</v>
      </c>
      <c r="F34" s="230">
        <v>3837.4009928036212</v>
      </c>
      <c r="G34" s="230">
        <v>1.217231249918143</v>
      </c>
      <c r="H34" s="230">
        <v>7.3190025027157759</v>
      </c>
      <c r="I34" s="230">
        <v>19.498457243650734</v>
      </c>
      <c r="J34" s="232">
        <v>19.249758943229381</v>
      </c>
      <c r="X34" s="151"/>
      <c r="Y34" s="151"/>
      <c r="Z34" s="151"/>
      <c r="AA34" s="151"/>
    </row>
    <row r="35" spans="1:27" ht="16.5">
      <c r="A35" s="123" t="s">
        <v>67</v>
      </c>
      <c r="B35" s="231">
        <v>115.13207669378261</v>
      </c>
      <c r="C35" s="231">
        <v>223.63975510578942</v>
      </c>
      <c r="D35" s="231">
        <v>234.77740095546451</v>
      </c>
      <c r="E35" s="231">
        <v>11.137645849675096</v>
      </c>
      <c r="F35" s="231">
        <v>119.64532426168191</v>
      </c>
      <c r="G35" s="231">
        <v>4.9801726193120714</v>
      </c>
      <c r="H35" s="231">
        <v>18.668296882168022</v>
      </c>
      <c r="I35" s="231">
        <v>58.018573408771516</v>
      </c>
      <c r="J35" s="233">
        <v>103.92006094001346</v>
      </c>
      <c r="X35" s="151"/>
      <c r="Y35" s="151"/>
      <c r="Z35" s="151"/>
      <c r="AA35" s="151"/>
    </row>
    <row r="36" spans="1:27" ht="16.5">
      <c r="A36" s="123" t="s">
        <v>52</v>
      </c>
      <c r="B36" s="231">
        <v>10703.327997458153</v>
      </c>
      <c r="C36" s="231">
        <v>12540.278250407806</v>
      </c>
      <c r="D36" s="231">
        <v>12766.752728932108</v>
      </c>
      <c r="E36" s="231">
        <v>226.47447852430196</v>
      </c>
      <c r="F36" s="231">
        <v>2063.424731473955</v>
      </c>
      <c r="G36" s="231">
        <v>1.805976502291216</v>
      </c>
      <c r="H36" s="231">
        <v>0.31733541666794451</v>
      </c>
      <c r="I36" s="231">
        <v>19.981035638971733</v>
      </c>
      <c r="J36" s="233">
        <v>19.27834718289472</v>
      </c>
      <c r="X36" s="151"/>
      <c r="Y36" s="151"/>
      <c r="Z36" s="151"/>
      <c r="AA36" s="151"/>
    </row>
    <row r="37" spans="1:27" ht="16.5">
      <c r="A37" s="123" t="s">
        <v>68</v>
      </c>
      <c r="B37" s="231">
        <v>1076.14659153</v>
      </c>
      <c r="C37" s="231">
        <v>761.33901723999998</v>
      </c>
      <c r="D37" s="231">
        <v>733.86033102561805</v>
      </c>
      <c r="E37" s="231">
        <v>-27.478686214381923</v>
      </c>
      <c r="F37" s="231">
        <v>-342.28626050438197</v>
      </c>
      <c r="G37" s="231">
        <v>-3.6092575833033465</v>
      </c>
      <c r="H37" s="231">
        <v>-20.4360515026153</v>
      </c>
      <c r="I37" s="231">
        <v>-29.08460795476006</v>
      </c>
      <c r="J37" s="233">
        <v>-31.806657494286171</v>
      </c>
      <c r="X37" s="151"/>
      <c r="Y37" s="151"/>
      <c r="Z37" s="151"/>
      <c r="AA37" s="151"/>
    </row>
    <row r="38" spans="1:27" ht="16.5">
      <c r="A38" s="123" t="s">
        <v>69</v>
      </c>
      <c r="B38" s="231">
        <v>8040.1935784184161</v>
      </c>
      <c r="C38" s="231">
        <v>9961.0614067709212</v>
      </c>
      <c r="D38" s="231">
        <v>10036.810775990783</v>
      </c>
      <c r="E38" s="231">
        <v>75.749369219862274</v>
      </c>
      <c r="F38" s="231">
        <v>1996.6171975723673</v>
      </c>
      <c r="G38" s="231">
        <v>0.76045479619644141</v>
      </c>
      <c r="H38" s="231">
        <v>17.91290424460918</v>
      </c>
      <c r="I38" s="231">
        <v>24.714717757639619</v>
      </c>
      <c r="J38" s="233">
        <v>24.832949332609488</v>
      </c>
      <c r="X38" s="151"/>
      <c r="Y38" s="151"/>
      <c r="Z38" s="151"/>
      <c r="AA38" s="151"/>
    </row>
    <row r="39" spans="1:27" ht="16.5">
      <c r="A39" s="121" t="s">
        <v>55</v>
      </c>
      <c r="B39" s="230">
        <v>134941.09115482098</v>
      </c>
      <c r="C39" s="230">
        <v>140753.95096539214</v>
      </c>
      <c r="D39" s="230">
        <v>140419.96411573101</v>
      </c>
      <c r="E39" s="230">
        <v>-333.98684966113069</v>
      </c>
      <c r="F39" s="230">
        <v>5478.8729609100264</v>
      </c>
      <c r="G39" s="230">
        <v>-0.23728417381565237</v>
      </c>
      <c r="H39" s="230">
        <v>6.0682524832662779</v>
      </c>
      <c r="I39" s="230">
        <v>5.9040022869989883</v>
      </c>
      <c r="J39" s="232">
        <v>4.0601961300461085</v>
      </c>
      <c r="X39" s="151"/>
      <c r="Y39" s="151"/>
      <c r="Z39" s="151"/>
      <c r="AA39" s="151"/>
    </row>
    <row r="40" spans="1:27" ht="16.5">
      <c r="A40" s="123" t="s">
        <v>70</v>
      </c>
      <c r="B40" s="231">
        <v>7992.1808041762179</v>
      </c>
      <c r="C40" s="231">
        <v>6972.2250280342105</v>
      </c>
      <c r="D40" s="231">
        <v>6440.5955379545358</v>
      </c>
      <c r="E40" s="231">
        <v>-531.62949007967472</v>
      </c>
      <c r="F40" s="231">
        <v>-1551.5852662216821</v>
      </c>
      <c r="G40" s="231">
        <v>-7.6249617294633651</v>
      </c>
      <c r="H40" s="231">
        <v>-29.429526096711882</v>
      </c>
      <c r="I40" s="231">
        <v>-4.4842866914174806</v>
      </c>
      <c r="J40" s="233">
        <v>-19.413790856819958</v>
      </c>
      <c r="X40" s="151"/>
      <c r="Y40" s="151"/>
      <c r="Z40" s="151"/>
      <c r="AA40" s="151"/>
    </row>
    <row r="41" spans="1:27" ht="16.5">
      <c r="A41" s="123" t="s">
        <v>57</v>
      </c>
      <c r="B41" s="231">
        <v>20233.965941833052</v>
      </c>
      <c r="C41" s="231">
        <v>24404.042944316021</v>
      </c>
      <c r="D41" s="231">
        <v>25282.127518127036</v>
      </c>
      <c r="E41" s="231">
        <v>878.08457381101471</v>
      </c>
      <c r="F41" s="231">
        <v>5048.1615762939837</v>
      </c>
      <c r="G41" s="231">
        <v>3.5981110827192992</v>
      </c>
      <c r="H41" s="231">
        <v>22.423723346005715</v>
      </c>
      <c r="I41" s="231">
        <v>21.36927869138097</v>
      </c>
      <c r="J41" s="233">
        <v>24.94894767939229</v>
      </c>
      <c r="X41" s="151"/>
      <c r="Y41" s="151"/>
      <c r="Z41" s="151"/>
      <c r="AA41" s="151"/>
    </row>
    <row r="42" spans="1:27" ht="16.5">
      <c r="A42" s="123" t="s">
        <v>10</v>
      </c>
      <c r="B42" s="231">
        <v>5416.7190024222855</v>
      </c>
      <c r="C42" s="231">
        <v>5500.9925908491805</v>
      </c>
      <c r="D42" s="231">
        <v>5377.8064866526256</v>
      </c>
      <c r="E42" s="231">
        <v>-123.18610419655488</v>
      </c>
      <c r="F42" s="231">
        <v>-38.912515769659876</v>
      </c>
      <c r="G42" s="231">
        <v>-2.2393432123772214</v>
      </c>
      <c r="H42" s="231">
        <v>45.540858579818007</v>
      </c>
      <c r="I42" s="231">
        <v>-1.432841588793849</v>
      </c>
      <c r="J42" s="233">
        <v>-0.71837796555919908</v>
      </c>
      <c r="X42" s="151"/>
      <c r="Y42" s="151"/>
      <c r="Z42" s="151"/>
      <c r="AA42" s="151"/>
    </row>
    <row r="43" spans="1:27" ht="16.5">
      <c r="A43" s="123" t="s">
        <v>71</v>
      </c>
      <c r="B43" s="231">
        <v>385.32951378000001</v>
      </c>
      <c r="C43" s="231">
        <v>299.31523195000005</v>
      </c>
      <c r="D43" s="231">
        <v>195.2032988</v>
      </c>
      <c r="E43" s="231">
        <v>-104.11193315000006</v>
      </c>
      <c r="F43" s="231">
        <v>-190.12621498000001</v>
      </c>
      <c r="G43" s="231">
        <v>-34.783372858014701</v>
      </c>
      <c r="H43" s="231">
        <v>-29.575831680143779</v>
      </c>
      <c r="I43" s="231">
        <v>-24.959469216462978</v>
      </c>
      <c r="J43" s="233">
        <v>-49.341202316662056</v>
      </c>
      <c r="X43" s="151"/>
      <c r="Y43" s="151"/>
      <c r="Z43" s="151"/>
      <c r="AA43" s="151"/>
    </row>
    <row r="44" spans="1:27" ht="16.5">
      <c r="A44" s="123" t="s">
        <v>12</v>
      </c>
      <c r="B44" s="231">
        <v>1141.3043344467806</v>
      </c>
      <c r="C44" s="231">
        <v>625.72745880418188</v>
      </c>
      <c r="D44" s="231">
        <v>775.97780074234117</v>
      </c>
      <c r="E44" s="231">
        <v>150.25034193815929</v>
      </c>
      <c r="F44" s="231">
        <v>-365.32653370443938</v>
      </c>
      <c r="G44" s="231">
        <v>24.012106201204659</v>
      </c>
      <c r="H44" s="231">
        <v>-64.584316031265374</v>
      </c>
      <c r="I44" s="231">
        <v>-41.492336023076795</v>
      </c>
      <c r="J44" s="233">
        <v>-32.009563328393256</v>
      </c>
      <c r="X44" s="151"/>
      <c r="Y44" s="151"/>
      <c r="Z44" s="151"/>
      <c r="AA44" s="151"/>
    </row>
    <row r="45" spans="1:27" ht="16.5">
      <c r="A45" s="123" t="s">
        <v>72</v>
      </c>
      <c r="B45" s="231">
        <v>43876.900169730499</v>
      </c>
      <c r="C45" s="231">
        <v>43895.243686090791</v>
      </c>
      <c r="D45" s="231">
        <v>43347.669126900102</v>
      </c>
      <c r="E45" s="231">
        <v>-547.57455919068889</v>
      </c>
      <c r="F45" s="231">
        <v>-529.2310428303972</v>
      </c>
      <c r="G45" s="231">
        <v>-1.2474576131905621</v>
      </c>
      <c r="H45" s="231">
        <v>5.0716046662675751</v>
      </c>
      <c r="I45" s="231">
        <v>2.458907807508524</v>
      </c>
      <c r="J45" s="233">
        <v>-1.2061723612724649</v>
      </c>
      <c r="X45" s="151"/>
      <c r="Y45" s="151"/>
      <c r="Z45" s="151"/>
      <c r="AA45" s="151"/>
    </row>
    <row r="46" spans="1:27" ht="16.5">
      <c r="A46" s="123" t="s">
        <v>14</v>
      </c>
      <c r="B46" s="231">
        <v>55894.691388432155</v>
      </c>
      <c r="C46" s="231">
        <v>59056.404025347758</v>
      </c>
      <c r="D46" s="231">
        <v>59000.584346554344</v>
      </c>
      <c r="E46" s="231">
        <v>-55.819678793413914</v>
      </c>
      <c r="F46" s="231">
        <v>3105.8929581221892</v>
      </c>
      <c r="G46" s="231">
        <v>-9.451926461599669E-2</v>
      </c>
      <c r="H46" s="231">
        <v>7.8574474682532696</v>
      </c>
      <c r="I46" s="231">
        <v>6.199028320684377</v>
      </c>
      <c r="J46" s="233">
        <v>5.5566868354961088</v>
      </c>
      <c r="X46" s="151"/>
      <c r="Y46" s="151"/>
      <c r="Z46" s="151"/>
      <c r="AA46" s="151"/>
    </row>
    <row r="47" spans="1:27" ht="16.5">
      <c r="A47" s="124"/>
      <c r="B47" s="230"/>
      <c r="C47" s="230"/>
      <c r="D47" s="230"/>
      <c r="E47" s="230"/>
      <c r="F47" s="230"/>
      <c r="G47" s="230"/>
      <c r="H47" s="230"/>
      <c r="I47" s="230"/>
      <c r="J47" s="232"/>
      <c r="X47" s="151"/>
      <c r="Y47" s="151"/>
      <c r="Z47" s="151"/>
      <c r="AA47" s="151"/>
    </row>
    <row r="48" spans="1:27" ht="16.5">
      <c r="A48" s="121" t="s">
        <v>59</v>
      </c>
      <c r="B48" s="230">
        <v>154875.89141421363</v>
      </c>
      <c r="C48" s="230">
        <v>164240.26985885846</v>
      </c>
      <c r="D48" s="230">
        <v>164192.16395455805</v>
      </c>
      <c r="E48" s="230">
        <v>-48.10590430040611</v>
      </c>
      <c r="F48" s="230">
        <v>9316.2725403444201</v>
      </c>
      <c r="G48" s="230">
        <v>-2.9289956928195693E-2</v>
      </c>
      <c r="H48" s="230">
        <v>6.2115727540815726</v>
      </c>
      <c r="I48" s="230">
        <v>7.6553419015413766</v>
      </c>
      <c r="J48" s="232">
        <v>6.0153148790783604</v>
      </c>
      <c r="X48" s="151"/>
      <c r="Y48" s="151"/>
      <c r="Z48" s="151"/>
      <c r="AA48" s="151"/>
    </row>
    <row r="49" spans="1:27" ht="16.5">
      <c r="A49" s="121" t="s">
        <v>73</v>
      </c>
      <c r="B49" s="230">
        <v>6492.0981977699994</v>
      </c>
      <c r="C49" s="230">
        <v>8369.2672017100012</v>
      </c>
      <c r="D49" s="230">
        <v>7581.3845263499989</v>
      </c>
      <c r="E49" s="230">
        <v>-787.88267536000239</v>
      </c>
      <c r="F49" s="230">
        <v>1089.2863285799995</v>
      </c>
      <c r="G49" s="230">
        <v>-9.4139983390543733</v>
      </c>
      <c r="H49" s="230">
        <v>6.9742719434400726</v>
      </c>
      <c r="I49" s="230">
        <v>26.208270657564682</v>
      </c>
      <c r="J49" s="232">
        <v>16.778648372172867</v>
      </c>
      <c r="X49" s="151"/>
      <c r="Y49" s="151"/>
      <c r="Z49" s="151"/>
      <c r="AA49" s="151"/>
    </row>
    <row r="50" spans="1:27" ht="16.5">
      <c r="A50" s="123" t="s">
        <v>52</v>
      </c>
      <c r="B50" s="231">
        <v>4044.7191535900001</v>
      </c>
      <c r="C50" s="231">
        <v>4592.4788217300002</v>
      </c>
      <c r="D50" s="231">
        <v>4427.3882580899999</v>
      </c>
      <c r="E50" s="231">
        <v>-165.09056364000025</v>
      </c>
      <c r="F50" s="231">
        <v>382.66910449999978</v>
      </c>
      <c r="G50" s="231">
        <v>-3.5948029386406688</v>
      </c>
      <c r="H50" s="231">
        <v>10.685866557997173</v>
      </c>
      <c r="I50" s="231">
        <v>13.399981878758368</v>
      </c>
      <c r="J50" s="233">
        <v>9.4609561249846337</v>
      </c>
      <c r="X50" s="151"/>
      <c r="Y50" s="151"/>
      <c r="Z50" s="151"/>
      <c r="AA50" s="151"/>
    </row>
    <row r="51" spans="1:27" ht="16.5">
      <c r="A51" s="123" t="s">
        <v>74</v>
      </c>
      <c r="B51" s="231">
        <v>558.46389259000011</v>
      </c>
      <c r="C51" s="231">
        <v>470.97641892000001</v>
      </c>
      <c r="D51" s="231">
        <v>452.37780889999999</v>
      </c>
      <c r="E51" s="231">
        <v>-18.598610020000024</v>
      </c>
      <c r="F51" s="231">
        <v>-106.08608369000012</v>
      </c>
      <c r="G51" s="231">
        <v>-3.9489471814000154</v>
      </c>
      <c r="H51" s="231">
        <v>-14.814910960053552</v>
      </c>
      <c r="I51" s="231">
        <v>-15.026099243491629</v>
      </c>
      <c r="J51" s="233">
        <v>-18.996050612690894</v>
      </c>
      <c r="X51" s="151"/>
      <c r="Y51" s="151"/>
      <c r="Z51" s="151"/>
      <c r="AA51" s="151"/>
    </row>
    <row r="52" spans="1:27" ht="16.5">
      <c r="A52" s="123" t="s">
        <v>68</v>
      </c>
      <c r="B52" s="231">
        <v>465.48436821000001</v>
      </c>
      <c r="C52" s="231">
        <v>477.35824491</v>
      </c>
      <c r="D52" s="231">
        <v>579.09773918999986</v>
      </c>
      <c r="E52" s="231">
        <v>101.73949427999986</v>
      </c>
      <c r="F52" s="231">
        <v>113.61337097999984</v>
      </c>
      <c r="G52" s="231">
        <v>21.313027556312875</v>
      </c>
      <c r="H52" s="231">
        <v>-40.663152264011302</v>
      </c>
      <c r="I52" s="231">
        <v>-8.9035267212395723</v>
      </c>
      <c r="J52" s="233">
        <v>24.407558822414416</v>
      </c>
      <c r="X52" s="151"/>
      <c r="Y52" s="151"/>
      <c r="Z52" s="151"/>
      <c r="AA52" s="151"/>
    </row>
    <row r="53" spans="1:27" ht="16.5">
      <c r="A53" s="123" t="s">
        <v>75</v>
      </c>
      <c r="B53" s="231">
        <v>1423.4307833799999</v>
      </c>
      <c r="C53" s="231">
        <v>2828.4537161500002</v>
      </c>
      <c r="D53" s="231">
        <v>2122.52072017</v>
      </c>
      <c r="E53" s="231">
        <v>-705.93299598000021</v>
      </c>
      <c r="F53" s="231">
        <v>699.08993679000014</v>
      </c>
      <c r="G53" s="231">
        <v>-24.958265781378714</v>
      </c>
      <c r="H53" s="231">
        <v>25.264662969294861</v>
      </c>
      <c r="I53" s="231">
        <v>88.157822831063271</v>
      </c>
      <c r="J53" s="233">
        <v>49.113026425491512</v>
      </c>
      <c r="X53" s="151"/>
      <c r="Y53" s="151"/>
      <c r="Z53" s="151"/>
      <c r="AA53" s="151"/>
    </row>
    <row r="54" spans="1:27" ht="16.5">
      <c r="A54" s="121" t="s">
        <v>76</v>
      </c>
      <c r="B54" s="230">
        <v>148383.79321644365</v>
      </c>
      <c r="C54" s="230">
        <v>155871.00265714846</v>
      </c>
      <c r="D54" s="230">
        <v>156610.77942820804</v>
      </c>
      <c r="E54" s="230">
        <v>739.77677105957991</v>
      </c>
      <c r="F54" s="230">
        <v>8226.9862117643934</v>
      </c>
      <c r="G54" s="230">
        <v>0.47460833538536917</v>
      </c>
      <c r="H54" s="230">
        <v>6.169267019272624</v>
      </c>
      <c r="I54" s="230">
        <v>6.8122636531516889</v>
      </c>
      <c r="J54" s="232">
        <v>5.5443967521196242</v>
      </c>
      <c r="X54" s="151"/>
      <c r="Y54" s="151"/>
      <c r="Z54" s="151"/>
      <c r="AA54" s="151"/>
    </row>
    <row r="55" spans="1:27" ht="16.5">
      <c r="A55" s="121" t="s">
        <v>77</v>
      </c>
      <c r="B55" s="230">
        <v>106763.50627289203</v>
      </c>
      <c r="C55" s="230">
        <v>118025.33497107022</v>
      </c>
      <c r="D55" s="230">
        <v>119036.52477521787</v>
      </c>
      <c r="E55" s="230">
        <v>1011.1898041476525</v>
      </c>
      <c r="F55" s="230">
        <v>12273.018502325838</v>
      </c>
      <c r="G55" s="230">
        <v>0.85675656366110786</v>
      </c>
      <c r="H55" s="230">
        <v>11.8827792656474</v>
      </c>
      <c r="I55" s="230">
        <v>13.450083470861514</v>
      </c>
      <c r="J55" s="232">
        <v>11.495518394605256</v>
      </c>
      <c r="X55" s="151"/>
      <c r="Y55" s="151"/>
      <c r="Z55" s="151"/>
      <c r="AA55" s="151"/>
    </row>
    <row r="56" spans="1:27" ht="15">
      <c r="A56" s="125" t="s">
        <v>78</v>
      </c>
      <c r="B56" s="231">
        <v>50878.546385527537</v>
      </c>
      <c r="C56" s="231">
        <v>58411.182934474949</v>
      </c>
      <c r="D56" s="231">
        <v>57478.545134964152</v>
      </c>
      <c r="E56" s="231">
        <v>-932.63779951079778</v>
      </c>
      <c r="F56" s="231">
        <v>6599.9987494366142</v>
      </c>
      <c r="G56" s="231">
        <v>-1.5966767879996837</v>
      </c>
      <c r="H56" s="231">
        <v>12.216213285492145</v>
      </c>
      <c r="I56" s="231">
        <v>18.789007829800269</v>
      </c>
      <c r="J56" s="233">
        <v>12.97206626035603</v>
      </c>
      <c r="X56" s="151"/>
      <c r="Y56" s="151"/>
      <c r="Z56" s="151"/>
      <c r="AA56" s="151"/>
    </row>
    <row r="57" spans="1:27" ht="15">
      <c r="A57" s="125" t="s">
        <v>75</v>
      </c>
      <c r="B57" s="231">
        <v>55884.959887364501</v>
      </c>
      <c r="C57" s="231">
        <v>59614.152036595267</v>
      </c>
      <c r="D57" s="231">
        <v>61557.979640253718</v>
      </c>
      <c r="E57" s="231">
        <v>1943.8276036584502</v>
      </c>
      <c r="F57" s="231">
        <v>5673.0197528892168</v>
      </c>
      <c r="G57" s="231">
        <v>3.2606814611154675</v>
      </c>
      <c r="H57" s="231">
        <v>11.575498024543123</v>
      </c>
      <c r="I57" s="231">
        <v>8.6647434414716287</v>
      </c>
      <c r="J57" s="233">
        <v>10.15124599592292</v>
      </c>
      <c r="X57" s="151"/>
      <c r="Y57" s="151"/>
      <c r="Z57" s="151"/>
      <c r="AA57" s="151"/>
    </row>
    <row r="58" spans="1:27" ht="16.5">
      <c r="A58" s="121" t="s">
        <v>79</v>
      </c>
      <c r="B58" s="230">
        <v>3174.4630582099999</v>
      </c>
      <c r="C58" s="230">
        <v>4321.6156959199998</v>
      </c>
      <c r="D58" s="230">
        <v>4244.5812172299993</v>
      </c>
      <c r="E58" s="230">
        <v>-77.034478690000469</v>
      </c>
      <c r="F58" s="230">
        <v>1070.1181590199994</v>
      </c>
      <c r="G58" s="230">
        <v>-1.7825388491329335</v>
      </c>
      <c r="H58" s="230">
        <v>-1.7006904113414265</v>
      </c>
      <c r="I58" s="230">
        <v>30.256734696698913</v>
      </c>
      <c r="J58" s="232">
        <v>33.710209865331137</v>
      </c>
      <c r="X58" s="151"/>
      <c r="Y58" s="151"/>
      <c r="Z58" s="151"/>
      <c r="AA58" s="151"/>
    </row>
    <row r="59" spans="1:27" ht="16.5">
      <c r="A59" s="121" t="s">
        <v>80</v>
      </c>
      <c r="B59" s="230">
        <v>0</v>
      </c>
      <c r="C59" s="230">
        <v>0</v>
      </c>
      <c r="D59" s="230">
        <v>0</v>
      </c>
      <c r="E59" s="230">
        <v>0</v>
      </c>
      <c r="F59" s="230">
        <v>0</v>
      </c>
      <c r="G59" s="230">
        <v>0</v>
      </c>
      <c r="H59" s="230">
        <v>0</v>
      </c>
      <c r="I59" s="230">
        <v>0</v>
      </c>
      <c r="J59" s="232">
        <v>0</v>
      </c>
      <c r="X59" s="151"/>
      <c r="Y59" s="151"/>
      <c r="Z59" s="151"/>
      <c r="AA59" s="151"/>
    </row>
    <row r="60" spans="1:27" ht="16.5">
      <c r="A60" s="121" t="s">
        <v>81</v>
      </c>
      <c r="B60" s="230">
        <v>31631.910045090004</v>
      </c>
      <c r="C60" s="230">
        <v>25137.834780170007</v>
      </c>
      <c r="D60" s="230">
        <v>25940.581641370001</v>
      </c>
      <c r="E60" s="230">
        <v>802.74686119999387</v>
      </c>
      <c r="F60" s="230">
        <v>-5691.3284037200028</v>
      </c>
      <c r="G60" s="230">
        <v>3.1933810856026525</v>
      </c>
      <c r="H60" s="230">
        <v>-18.150156386256782</v>
      </c>
      <c r="I60" s="230">
        <v>-17.094019276904334</v>
      </c>
      <c r="J60" s="232">
        <v>-17.992364026096581</v>
      </c>
      <c r="X60" s="151"/>
      <c r="Y60" s="151"/>
      <c r="Z60" s="151"/>
      <c r="AA60" s="151"/>
    </row>
    <row r="61" spans="1:27" ht="16.5">
      <c r="A61" s="121" t="s">
        <v>82</v>
      </c>
      <c r="B61" s="230">
        <v>2224.4950109700003</v>
      </c>
      <c r="C61" s="230">
        <v>2183.1807379399997</v>
      </c>
      <c r="D61" s="230">
        <v>2187.8400233799994</v>
      </c>
      <c r="E61" s="230">
        <v>4.6592854399996213</v>
      </c>
      <c r="F61" s="230">
        <v>-36.654987590000928</v>
      </c>
      <c r="G61" s="230">
        <v>0.21341730251779722</v>
      </c>
      <c r="H61" s="230">
        <v>11.645153695137083</v>
      </c>
      <c r="I61" s="230">
        <v>-5.5843177049680008</v>
      </c>
      <c r="J61" s="232">
        <v>-1.6477891570553567</v>
      </c>
      <c r="X61" s="151"/>
      <c r="Y61" s="151"/>
      <c r="Z61" s="151"/>
      <c r="AA61" s="151"/>
    </row>
    <row r="62" spans="1:27" ht="16.5">
      <c r="A62" s="121" t="s">
        <v>83</v>
      </c>
      <c r="B62" s="230">
        <v>460.48002494000002</v>
      </c>
      <c r="C62" s="230">
        <v>213.24816068000001</v>
      </c>
      <c r="D62" s="230">
        <v>66.087999999999994</v>
      </c>
      <c r="E62" s="230">
        <v>-147.16016068000002</v>
      </c>
      <c r="F62" s="230">
        <v>-394.39202494000006</v>
      </c>
      <c r="G62" s="230">
        <v>-69.008876892883691</v>
      </c>
      <c r="H62" s="230">
        <v>66.686434865339578</v>
      </c>
      <c r="I62" s="230">
        <v>-52.437945462311276</v>
      </c>
      <c r="J62" s="232">
        <v>-85.64802023527271</v>
      </c>
      <c r="X62" s="151"/>
      <c r="Y62" s="151"/>
      <c r="Z62" s="151"/>
      <c r="AA62" s="151"/>
    </row>
    <row r="63" spans="1:27" ht="16.5">
      <c r="A63" s="121" t="s">
        <v>68</v>
      </c>
      <c r="B63" s="230">
        <v>83.081000000000003</v>
      </c>
      <c r="C63" s="230">
        <v>8.6342748900000004</v>
      </c>
      <c r="D63" s="230">
        <v>8.6708493200000003</v>
      </c>
      <c r="E63" s="230">
        <v>3.6574429999999936E-2</v>
      </c>
      <c r="F63" s="230">
        <v>-74.410150680000001</v>
      </c>
      <c r="G63" s="230">
        <v>0.42359584870710876</v>
      </c>
      <c r="H63" s="230">
        <v>653.06666812609456</v>
      </c>
      <c r="I63" s="230">
        <v>-89.607401343267412</v>
      </c>
      <c r="J63" s="232">
        <v>-89.563378726784705</v>
      </c>
      <c r="X63" s="151"/>
      <c r="Y63" s="151"/>
      <c r="Z63" s="151"/>
      <c r="AA63" s="151"/>
    </row>
    <row r="64" spans="1:27" ht="16.5">
      <c r="A64" s="121" t="s">
        <v>84</v>
      </c>
      <c r="B64" s="230">
        <v>256.63789600000001</v>
      </c>
      <c r="C64" s="230">
        <v>510.57467500000001</v>
      </c>
      <c r="D64" s="230">
        <v>331.54482099999996</v>
      </c>
      <c r="E64" s="230">
        <v>-179.02985400000006</v>
      </c>
      <c r="F64" s="230">
        <v>74.906924999999944</v>
      </c>
      <c r="G64" s="230">
        <v>-35.064381914359558</v>
      </c>
      <c r="H64" s="230">
        <v>-44.290565458401687</v>
      </c>
      <c r="I64" s="230">
        <v>31.349689062165453</v>
      </c>
      <c r="J64" s="232">
        <v>29.187787995269389</v>
      </c>
      <c r="X64" s="151"/>
      <c r="Y64" s="151"/>
      <c r="Z64" s="151"/>
      <c r="AA64" s="151"/>
    </row>
    <row r="65" spans="1:27" ht="16.5">
      <c r="A65" s="121" t="s">
        <v>126</v>
      </c>
      <c r="B65" s="230">
        <v>20183.226264210003</v>
      </c>
      <c r="C65" s="230">
        <v>21971.153257399998</v>
      </c>
      <c r="D65" s="230">
        <v>21649.308355579997</v>
      </c>
      <c r="E65" s="230">
        <v>-321.84490182000081</v>
      </c>
      <c r="F65" s="230">
        <v>1466.0820913699936</v>
      </c>
      <c r="G65" s="230">
        <v>-1.4648521088058999</v>
      </c>
      <c r="H65" s="230">
        <v>11.246997977916664</v>
      </c>
      <c r="I65" s="230">
        <v>10.477099586050215</v>
      </c>
      <c r="J65" s="232">
        <v>7.2638639243208161</v>
      </c>
      <c r="X65" s="151"/>
      <c r="Y65" s="151"/>
      <c r="Z65" s="151"/>
      <c r="AA65" s="151"/>
    </row>
    <row r="66" spans="1:27" ht="17.25" thickBot="1">
      <c r="A66" s="121" t="s">
        <v>66</v>
      </c>
      <c r="B66" s="235">
        <v>-16394.00635586842</v>
      </c>
      <c r="C66" s="239">
        <v>-16500.573895921785</v>
      </c>
      <c r="D66" s="239">
        <v>-16854.360254889823</v>
      </c>
      <c r="E66" s="239">
        <v>-353.78635896803826</v>
      </c>
      <c r="F66" s="239">
        <v>-460.35389902140378</v>
      </c>
      <c r="G66" s="239">
        <v>2.1440851766706004</v>
      </c>
      <c r="H66" s="239">
        <v>2.5618272196721961</v>
      </c>
      <c r="I66" s="239">
        <v>11.028265131235344</v>
      </c>
      <c r="J66" s="240">
        <v>2.8080622212069244</v>
      </c>
      <c r="X66" s="151"/>
      <c r="Y66" s="151"/>
      <c r="Z66" s="151"/>
      <c r="AA66" s="151"/>
    </row>
    <row r="67" spans="1:27">
      <c r="A67" s="241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84" t="s">
        <v>124</v>
      </c>
      <c r="B69" s="285"/>
      <c r="C69" s="285"/>
      <c r="D69" s="285"/>
      <c r="E69" s="285"/>
      <c r="F69" s="285"/>
      <c r="G69" s="285"/>
      <c r="H69" s="285"/>
      <c r="I69" s="285"/>
      <c r="J69" s="286"/>
    </row>
    <row r="70" spans="1:27" ht="19.5" customHeight="1">
      <c r="A70" s="287"/>
      <c r="B70" s="288"/>
      <c r="C70" s="288"/>
      <c r="D70" s="288"/>
      <c r="E70" s="288"/>
      <c r="F70" s="288"/>
      <c r="G70" s="288"/>
      <c r="H70" s="288"/>
      <c r="I70" s="288"/>
      <c r="J70" s="289"/>
    </row>
    <row r="71" spans="1:27" ht="19.5" customHeight="1">
      <c r="A71" s="142"/>
      <c r="B71" s="278" t="str">
        <f>B4</f>
        <v>N$ Million</v>
      </c>
      <c r="C71" s="280"/>
      <c r="D71" s="279"/>
      <c r="E71" s="278" t="s">
        <v>1</v>
      </c>
      <c r="F71" s="279"/>
      <c r="G71" s="145" t="s">
        <v>2</v>
      </c>
      <c r="H71" s="278" t="str">
        <f>H4</f>
        <v>Annual percentage change</v>
      </c>
      <c r="I71" s="280"/>
      <c r="J71" s="281"/>
    </row>
    <row r="72" spans="1:27" ht="17.25" thickBot="1">
      <c r="A72" s="143"/>
      <c r="B72" s="141">
        <f>B5</f>
        <v>43615</v>
      </c>
      <c r="C72" s="141">
        <f>C5</f>
        <v>43951</v>
      </c>
      <c r="D72" s="148">
        <f>D5</f>
        <v>43981</v>
      </c>
      <c r="E72" s="148" t="s">
        <v>4</v>
      </c>
      <c r="F72" s="140" t="s">
        <v>5</v>
      </c>
      <c r="G72" s="148" t="s">
        <v>4</v>
      </c>
      <c r="H72" s="141">
        <f>H5</f>
        <v>43918</v>
      </c>
      <c r="I72" s="141">
        <f>I5</f>
        <v>43951</v>
      </c>
      <c r="J72" s="150">
        <f>J5</f>
        <v>43981</v>
      </c>
    </row>
    <row r="73" spans="1:27" ht="17.25" thickTop="1">
      <c r="A73" s="121" t="s">
        <v>50</v>
      </c>
      <c r="B73" s="230">
        <v>163140.00100872191</v>
      </c>
      <c r="C73" s="230">
        <v>173549.65728650222</v>
      </c>
      <c r="D73" s="230">
        <v>175520.3996848239</v>
      </c>
      <c r="E73" s="230">
        <v>7894.6132202554145</v>
      </c>
      <c r="F73" s="230">
        <v>13790.076766332524</v>
      </c>
      <c r="G73" s="230">
        <v>4.7656944373503478</v>
      </c>
      <c r="H73" s="230">
        <v>5.9068439654534473</v>
      </c>
      <c r="I73" s="230">
        <v>8.631768261679639</v>
      </c>
      <c r="J73" s="232">
        <v>7.5888185604707132</v>
      </c>
    </row>
    <row r="74" spans="1:27" ht="16.5">
      <c r="A74" s="121" t="s">
        <v>6</v>
      </c>
      <c r="B74" s="230">
        <v>44611.519434727132</v>
      </c>
      <c r="C74" s="230">
        <v>46316.209948734293</v>
      </c>
      <c r="D74" s="230">
        <v>46226.369306957458</v>
      </c>
      <c r="E74" s="230">
        <v>8523.3577293624185</v>
      </c>
      <c r="F74" s="230">
        <v>1921.337384510829</v>
      </c>
      <c r="G74" s="230">
        <v>22.552830042802412</v>
      </c>
      <c r="H74" s="230">
        <v>-2.2038082422214273</v>
      </c>
      <c r="I74" s="230">
        <v>4.3278362421951897</v>
      </c>
      <c r="J74" s="232">
        <v>3.6198046887711826</v>
      </c>
      <c r="X74" s="151"/>
      <c r="Y74" s="151"/>
      <c r="Z74" s="151"/>
      <c r="AA74" s="151"/>
    </row>
    <row r="75" spans="1:27" ht="16.5">
      <c r="A75" s="121" t="s">
        <v>7</v>
      </c>
      <c r="B75" s="230">
        <v>118528.48157399478</v>
      </c>
      <c r="C75" s="230">
        <v>127233.44733776792</v>
      </c>
      <c r="D75" s="230">
        <v>129294.03037786644</v>
      </c>
      <c r="E75" s="230">
        <v>-628.7445091069967</v>
      </c>
      <c r="F75" s="230">
        <v>11868.739381821681</v>
      </c>
      <c r="G75" s="230">
        <v>-0.49173606366764488</v>
      </c>
      <c r="H75" s="230">
        <v>8.568206402546366</v>
      </c>
      <c r="I75" s="230">
        <v>10.288015799731355</v>
      </c>
      <c r="J75" s="232">
        <v>9.082668284374293</v>
      </c>
      <c r="X75" s="151"/>
      <c r="Y75" s="151"/>
      <c r="Z75" s="151"/>
      <c r="AA75" s="151"/>
    </row>
    <row r="76" spans="1:27" ht="16.5">
      <c r="A76" s="107" t="s">
        <v>85</v>
      </c>
      <c r="B76" s="231">
        <v>11743.525356833052</v>
      </c>
      <c r="C76" s="231">
        <v>17768.490803266024</v>
      </c>
      <c r="D76" s="231">
        <v>20508.373141877033</v>
      </c>
      <c r="E76" s="231">
        <v>721.10040805191966</v>
      </c>
      <c r="F76" s="231">
        <v>7969.2492106834434</v>
      </c>
      <c r="G76" s="231">
        <v>4.2299753295634162</v>
      </c>
      <c r="H76" s="231">
        <v>28.331754982771571</v>
      </c>
      <c r="I76" s="231">
        <v>81.325163130131131</v>
      </c>
      <c r="J76" s="233">
        <v>74.635575934138842</v>
      </c>
      <c r="X76" s="151"/>
      <c r="Y76" s="151"/>
      <c r="Z76" s="151"/>
      <c r="AA76" s="151"/>
    </row>
    <row r="77" spans="1:27" ht="16.5">
      <c r="A77" s="121" t="s">
        <v>86</v>
      </c>
      <c r="B77" s="230">
        <v>106784.95621716173</v>
      </c>
      <c r="C77" s="230">
        <v>109464.95653450191</v>
      </c>
      <c r="D77" s="230">
        <v>108785.65723598941</v>
      </c>
      <c r="E77" s="230">
        <v>-1349.8449171589018</v>
      </c>
      <c r="F77" s="230">
        <v>3899.4901711382408</v>
      </c>
      <c r="G77" s="230">
        <v>-1.2181088622423033</v>
      </c>
      <c r="H77" s="230">
        <v>6.0555996068945177</v>
      </c>
      <c r="I77" s="230">
        <v>3.6939070185281224</v>
      </c>
      <c r="J77" s="232">
        <v>1.8735794719613637</v>
      </c>
      <c r="X77" s="151"/>
      <c r="Y77" s="151"/>
      <c r="Z77" s="151"/>
      <c r="AA77" s="151"/>
    </row>
    <row r="78" spans="1:27" ht="16.5">
      <c r="A78" s="111" t="s">
        <v>10</v>
      </c>
      <c r="B78" s="231">
        <v>5416.7200024222857</v>
      </c>
      <c r="C78" s="231">
        <v>5500.9935918491801</v>
      </c>
      <c r="D78" s="231">
        <v>5377.8074876526252</v>
      </c>
      <c r="E78" s="231">
        <v>-173.11040737360327</v>
      </c>
      <c r="F78" s="231">
        <v>-79.966299042180253</v>
      </c>
      <c r="G78" s="231">
        <v>-3.0508853450221523</v>
      </c>
      <c r="H78" s="231">
        <v>45.540846924231403</v>
      </c>
      <c r="I78" s="231">
        <v>-1.4328413141383294</v>
      </c>
      <c r="J78" s="233">
        <v>-0.71837781447553084</v>
      </c>
      <c r="X78" s="151"/>
      <c r="Y78" s="151"/>
      <c r="Z78" s="151"/>
      <c r="AA78" s="151"/>
    </row>
    <row r="79" spans="1:27" ht="16.5">
      <c r="A79" s="111" t="s">
        <v>11</v>
      </c>
      <c r="B79" s="231">
        <v>385.32951378000001</v>
      </c>
      <c r="C79" s="231">
        <v>299.31523195000005</v>
      </c>
      <c r="D79" s="231">
        <v>195.2032988</v>
      </c>
      <c r="E79" s="231">
        <v>35.185475470000029</v>
      </c>
      <c r="F79" s="231">
        <v>-99.556189700000004</v>
      </c>
      <c r="G79" s="231">
        <v>13.321284182028265</v>
      </c>
      <c r="H79" s="231">
        <v>-29.575831680143779</v>
      </c>
      <c r="I79" s="231">
        <v>-24.959469216462978</v>
      </c>
      <c r="J79" s="233">
        <v>-49.341202316662056</v>
      </c>
      <c r="X79" s="151"/>
      <c r="Y79" s="151"/>
      <c r="Z79" s="151"/>
      <c r="AA79" s="151"/>
    </row>
    <row r="80" spans="1:27" ht="16.5">
      <c r="A80" s="111" t="s">
        <v>12</v>
      </c>
      <c r="B80" s="231">
        <v>1141.3043344467806</v>
      </c>
      <c r="C80" s="231">
        <v>625.72745880418188</v>
      </c>
      <c r="D80" s="231">
        <v>775.97780074234117</v>
      </c>
      <c r="E80" s="231">
        <v>-378.69989881169113</v>
      </c>
      <c r="F80" s="231">
        <v>-443.752018364798</v>
      </c>
      <c r="G80" s="231">
        <v>-37.70306492951169</v>
      </c>
      <c r="H80" s="231">
        <v>-64.584316031265374</v>
      </c>
      <c r="I80" s="231">
        <v>-41.492336023076795</v>
      </c>
      <c r="J80" s="233">
        <v>-32.009563328393256</v>
      </c>
      <c r="X80" s="151"/>
      <c r="Y80" s="151"/>
      <c r="Z80" s="151"/>
      <c r="AA80" s="151"/>
    </row>
    <row r="81" spans="1:27" ht="16.5">
      <c r="A81" s="111" t="s">
        <v>87</v>
      </c>
      <c r="B81" s="231">
        <v>43876.900169730499</v>
      </c>
      <c r="C81" s="231">
        <v>43895.243686090791</v>
      </c>
      <c r="D81" s="231">
        <v>43347.669126900102</v>
      </c>
      <c r="E81" s="231">
        <v>-413.78414327033533</v>
      </c>
      <c r="F81" s="231">
        <v>1053.4404447780835</v>
      </c>
      <c r="G81" s="231">
        <v>-0.93385967497157196</v>
      </c>
      <c r="H81" s="231">
        <v>5.0716046662675751</v>
      </c>
      <c r="I81" s="231">
        <v>2.458907807508524</v>
      </c>
      <c r="J81" s="233">
        <v>-1.2061723612724649</v>
      </c>
      <c r="X81" s="151"/>
      <c r="Y81" s="151"/>
      <c r="Z81" s="151"/>
      <c r="AA81" s="151"/>
    </row>
    <row r="82" spans="1:27" ht="16.5">
      <c r="A82" s="111" t="s">
        <v>14</v>
      </c>
      <c r="B82" s="231">
        <v>55964.702196782157</v>
      </c>
      <c r="C82" s="231">
        <v>59143.676565807757</v>
      </c>
      <c r="D82" s="231">
        <v>59088.999521894344</v>
      </c>
      <c r="E82" s="231">
        <v>-419.43594317325915</v>
      </c>
      <c r="F82" s="231">
        <v>3469.3242334671304</v>
      </c>
      <c r="G82" s="231">
        <v>-0.70418741651558037</v>
      </c>
      <c r="H82" s="231">
        <v>7.8898325905574467</v>
      </c>
      <c r="I82" s="231">
        <v>6.2314586306410291</v>
      </c>
      <c r="J82" s="233">
        <v>5.5826211924197935</v>
      </c>
      <c r="X82" s="151"/>
      <c r="Y82" s="151"/>
      <c r="Z82" s="151"/>
      <c r="AA82" s="151"/>
    </row>
    <row r="83" spans="1:27" ht="15">
      <c r="A83" s="112"/>
      <c r="B83" s="234"/>
      <c r="C83" s="234"/>
      <c r="D83" s="234"/>
      <c r="E83" s="234"/>
      <c r="F83" s="234"/>
      <c r="G83" s="234"/>
      <c r="H83" s="234"/>
      <c r="I83" s="234"/>
      <c r="J83" s="236"/>
      <c r="X83" s="151"/>
      <c r="Y83" s="151"/>
      <c r="Z83" s="151"/>
      <c r="AA83" s="151"/>
    </row>
    <row r="84" spans="1:27" ht="16.5">
      <c r="A84" s="121" t="s">
        <v>59</v>
      </c>
      <c r="B84" s="230">
        <v>163139.98400874413</v>
      </c>
      <c r="C84" s="230">
        <v>173549.71732748405</v>
      </c>
      <c r="D84" s="230">
        <v>175520.48140517698</v>
      </c>
      <c r="E84" s="230">
        <v>7894.6146524381184</v>
      </c>
      <c r="F84" s="230">
        <v>13790.153328273038</v>
      </c>
      <c r="G84" s="230">
        <v>4.76569361580394</v>
      </c>
      <c r="H84" s="230">
        <v>5.9068931078932962</v>
      </c>
      <c r="I84" s="230">
        <v>8.6318170775310392</v>
      </c>
      <c r="J84" s="232">
        <v>7.5888798639144568</v>
      </c>
      <c r="X84" s="151"/>
      <c r="Y84" s="151"/>
      <c r="Z84" s="151"/>
      <c r="AA84" s="151"/>
    </row>
    <row r="85" spans="1:27" ht="16.5">
      <c r="A85" s="121" t="s">
        <v>88</v>
      </c>
      <c r="B85" s="230">
        <v>109677.82067577582</v>
      </c>
      <c r="C85" s="230">
        <v>120890.58775454602</v>
      </c>
      <c r="D85" s="230">
        <v>122209.98376847334</v>
      </c>
      <c r="E85" s="230">
        <v>4496.4857793971314</v>
      </c>
      <c r="F85" s="230">
        <v>14032.279544604535</v>
      </c>
      <c r="G85" s="230">
        <v>3.8631560389178219</v>
      </c>
      <c r="H85" s="230">
        <v>11.288404023695023</v>
      </c>
      <c r="I85" s="230">
        <v>13.131669197902426</v>
      </c>
      <c r="J85" s="232">
        <v>11.426342186123932</v>
      </c>
      <c r="X85" s="151"/>
      <c r="Y85" s="151"/>
      <c r="Z85" s="151"/>
      <c r="AA85" s="151"/>
    </row>
    <row r="86" spans="1:27" ht="16.5">
      <c r="A86" s="107" t="s">
        <v>89</v>
      </c>
      <c r="B86" s="231">
        <v>2914.3144028837819</v>
      </c>
      <c r="C86" s="231">
        <v>2865.2527834757902</v>
      </c>
      <c r="D86" s="231">
        <v>3173.4589932554636</v>
      </c>
      <c r="E86" s="231">
        <v>247.18783952941612</v>
      </c>
      <c r="F86" s="231">
        <v>39.776776239396895</v>
      </c>
      <c r="G86" s="231">
        <v>9.4416236732773484</v>
      </c>
      <c r="H86" s="231">
        <v>-9.5855880474398134</v>
      </c>
      <c r="I86" s="231">
        <v>1.4077902674637386</v>
      </c>
      <c r="J86" s="233">
        <v>8.8921288010398598</v>
      </c>
      <c r="X86" s="151"/>
      <c r="Y86" s="151"/>
      <c r="Z86" s="151"/>
      <c r="AA86" s="151"/>
    </row>
    <row r="87" spans="1:27" ht="16.5">
      <c r="A87" s="107" t="s">
        <v>90</v>
      </c>
      <c r="B87" s="231">
        <v>50878.546385527537</v>
      </c>
      <c r="C87" s="231">
        <v>58411.182934474957</v>
      </c>
      <c r="D87" s="231">
        <v>57478.545134964152</v>
      </c>
      <c r="E87" s="231">
        <v>3682.6072357060984</v>
      </c>
      <c r="F87" s="231">
        <v>9238.9707899254208</v>
      </c>
      <c r="G87" s="231">
        <v>6.7288563400142323</v>
      </c>
      <c r="H87" s="231">
        <v>12.216213285492188</v>
      </c>
      <c r="I87" s="231">
        <v>18.789007829800283</v>
      </c>
      <c r="J87" s="233">
        <v>12.97206626035603</v>
      </c>
      <c r="X87" s="151"/>
      <c r="Y87" s="151"/>
      <c r="Z87" s="151"/>
      <c r="AA87" s="151"/>
    </row>
    <row r="88" spans="1:27" ht="16.5">
      <c r="A88" s="107" t="s">
        <v>91</v>
      </c>
      <c r="B88" s="231">
        <v>55884.959887364494</v>
      </c>
      <c r="C88" s="231">
        <v>59614.152036595267</v>
      </c>
      <c r="D88" s="231">
        <v>61557.979640253718</v>
      </c>
      <c r="E88" s="231">
        <v>566.69070416160685</v>
      </c>
      <c r="F88" s="231">
        <v>4753.531978439707</v>
      </c>
      <c r="G88" s="231">
        <v>0.95972069141325278</v>
      </c>
      <c r="H88" s="231">
        <v>11.575498024543123</v>
      </c>
      <c r="I88" s="231">
        <v>8.6647434414716287</v>
      </c>
      <c r="J88" s="233">
        <v>10.15124599592292</v>
      </c>
      <c r="X88" s="151"/>
      <c r="Y88" s="151"/>
      <c r="Z88" s="151"/>
      <c r="AA88" s="151"/>
    </row>
    <row r="89" spans="1:27" ht="16.5">
      <c r="A89" s="107" t="s">
        <v>21</v>
      </c>
      <c r="B89" s="231">
        <v>0</v>
      </c>
      <c r="C89" s="231">
        <v>0</v>
      </c>
      <c r="D89" s="231">
        <v>0</v>
      </c>
      <c r="E89" s="231">
        <v>0</v>
      </c>
      <c r="F89" s="231">
        <v>0</v>
      </c>
      <c r="G89" s="231">
        <v>0</v>
      </c>
      <c r="H89" s="231">
        <v>0</v>
      </c>
      <c r="I89" s="231">
        <v>0</v>
      </c>
      <c r="J89" s="231">
        <v>0</v>
      </c>
      <c r="X89" s="151"/>
      <c r="Y89" s="151"/>
      <c r="Z89" s="151"/>
      <c r="AA89" s="151"/>
    </row>
    <row r="90" spans="1:27" ht="17.25" thickBot="1">
      <c r="A90" s="127" t="s">
        <v>127</v>
      </c>
      <c r="B90" s="235">
        <v>53462.16333296831</v>
      </c>
      <c r="C90" s="235">
        <v>52659.129572938007</v>
      </c>
      <c r="D90" s="235">
        <v>53310.497636703658</v>
      </c>
      <c r="E90" s="235">
        <v>3398.1288730409724</v>
      </c>
      <c r="F90" s="235">
        <v>-242.12621633149683</v>
      </c>
      <c r="G90" s="235">
        <v>6.8982132412265003</v>
      </c>
      <c r="H90" s="235">
        <v>-4.9528859577650337</v>
      </c>
      <c r="I90" s="235">
        <v>-0.4576946477338879</v>
      </c>
      <c r="J90" s="237">
        <v>-0.28368791460992782</v>
      </c>
      <c r="X90" s="151"/>
      <c r="Y90" s="151"/>
      <c r="Z90" s="151"/>
      <c r="AA90" s="151"/>
    </row>
    <row r="91" spans="1:27">
      <c r="A91" s="106"/>
      <c r="X91" s="151"/>
      <c r="Y91" s="151"/>
      <c r="Z91" s="151"/>
      <c r="AA91" s="151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A1:J1"/>
    <mergeCell ref="A2:J3"/>
    <mergeCell ref="A29:J30"/>
    <mergeCell ref="A69:J70"/>
    <mergeCell ref="E4:F4"/>
    <mergeCell ref="E71:F71"/>
    <mergeCell ref="E31:F31"/>
    <mergeCell ref="B4:D4"/>
    <mergeCell ref="H4:J4"/>
    <mergeCell ref="B31:D31"/>
    <mergeCell ref="H31:J31"/>
    <mergeCell ref="B71:D71"/>
    <mergeCell ref="H71:J71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2" t="s">
        <v>98</v>
      </c>
      <c r="D2" s="292"/>
      <c r="E2" s="292"/>
      <c r="F2" s="292"/>
      <c r="G2" s="292"/>
      <c r="H2" s="292"/>
      <c r="I2" s="292"/>
      <c r="J2" s="292"/>
      <c r="K2" s="292"/>
      <c r="L2" s="293"/>
      <c r="M2" s="97"/>
    </row>
    <row r="3" spans="3:14" ht="19.5">
      <c r="C3" s="294" t="s">
        <v>99</v>
      </c>
      <c r="D3" s="294"/>
      <c r="E3" s="294"/>
      <c r="F3" s="294"/>
      <c r="G3" s="294"/>
      <c r="H3" s="294"/>
      <c r="I3" s="294"/>
      <c r="J3" s="294"/>
      <c r="K3" s="294"/>
      <c r="L3" s="295"/>
      <c r="M3" s="98"/>
    </row>
    <row r="4" spans="3:14" ht="16.5">
      <c r="C4" s="45"/>
      <c r="D4" s="290" t="s">
        <v>100</v>
      </c>
      <c r="E4" s="290"/>
      <c r="F4" s="290"/>
      <c r="G4" s="46" t="s">
        <v>1</v>
      </c>
      <c r="H4" s="46"/>
      <c r="I4" s="47" t="s">
        <v>2</v>
      </c>
      <c r="J4" s="290" t="s">
        <v>93</v>
      </c>
      <c r="K4" s="290"/>
      <c r="L4" s="291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296" t="s">
        <v>102</v>
      </c>
      <c r="D29" s="296"/>
      <c r="E29" s="296"/>
      <c r="F29" s="296"/>
      <c r="G29" s="296"/>
      <c r="H29" s="296"/>
      <c r="I29" s="296"/>
      <c r="J29" s="296"/>
      <c r="K29" s="296"/>
      <c r="L29" s="297"/>
      <c r="M29" s="78"/>
      <c r="N29" s="57"/>
    </row>
    <row r="30" spans="3:22" ht="16.5">
      <c r="C30" s="45"/>
      <c r="D30" s="290" t="s">
        <v>100</v>
      </c>
      <c r="E30" s="290"/>
      <c r="F30" s="290"/>
      <c r="G30" s="46" t="s">
        <v>1</v>
      </c>
      <c r="H30" s="46"/>
      <c r="I30" s="47" t="s">
        <v>2</v>
      </c>
      <c r="J30" s="290" t="s">
        <v>93</v>
      </c>
      <c r="K30" s="290"/>
      <c r="L30" s="291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294" t="s">
        <v>101</v>
      </c>
      <c r="D68" s="294"/>
      <c r="E68" s="294"/>
      <c r="F68" s="294"/>
      <c r="G68" s="294"/>
      <c r="H68" s="294"/>
      <c r="I68" s="294"/>
      <c r="J68" s="294"/>
      <c r="K68" s="294"/>
      <c r="L68" s="295"/>
      <c r="M68" s="78"/>
      <c r="N68" s="57"/>
    </row>
    <row r="69" spans="3:22" ht="16.5">
      <c r="C69" s="45"/>
      <c r="D69" s="290" t="s">
        <v>100</v>
      </c>
      <c r="E69" s="290"/>
      <c r="F69" s="290"/>
      <c r="G69" s="46" t="s">
        <v>1</v>
      </c>
      <c r="H69" s="46"/>
      <c r="I69" s="47" t="s">
        <v>2</v>
      </c>
      <c r="J69" s="290" t="s">
        <v>93</v>
      </c>
      <c r="K69" s="290"/>
      <c r="L69" s="291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76F59250-E58E-4B4E-9AAB-B4642D09D0C6}"/>
</file>

<file path=customXml/itemProps2.xml><?xml version="1.0" encoding="utf-8"?>
<ds:datastoreItem xmlns:ds="http://schemas.openxmlformats.org/officeDocument/2006/customXml" ds:itemID="{3A262FB6-AD05-49E3-B47C-F4AC02C79C9D}"/>
</file>

<file path=customXml/itemProps3.xml><?xml version="1.0" encoding="utf-8"?>
<ds:datastoreItem xmlns:ds="http://schemas.openxmlformats.org/officeDocument/2006/customXml" ds:itemID="{8DAA71F5-4615-4287-B0EC-DBDA71922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2020-06-30T16:52:31Z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